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60" activeTab="3"/>
  </bookViews>
  <sheets>
    <sheet name="sažetak" sheetId="1" r:id="rId1"/>
    <sheet name="OPĆI DIO-prihodi" sheetId="2" r:id="rId2"/>
    <sheet name="OPĆI DIO-RASHODI" sheetId="3" r:id="rId3"/>
    <sheet name="POSEBNI DIO" sheetId="4" r:id="rId4"/>
  </sheets>
  <definedNames>
    <definedName name="_GoBack" localSheetId="1">'OPĆI DIO-prihodi'!$B$33</definedName>
    <definedName name="_GoBack" localSheetId="2">'OPĆI DIO-RASHODI'!#REF!</definedName>
    <definedName name="_xlnm.Print_Area" localSheetId="2">'OPĆI DIO-RASHODI'!$A$1:$F$95</definedName>
    <definedName name="_xlnm.Print_Area" localSheetId="3">'POSEBNI DIO'!$A$1:$H$197</definedName>
  </definedNames>
  <calcPr fullCalcOnLoad="1"/>
</workbook>
</file>

<file path=xl/sharedStrings.xml><?xml version="1.0" encoding="utf-8"?>
<sst xmlns="http://schemas.openxmlformats.org/spreadsheetml/2006/main" count="512" uniqueCount="317">
  <si>
    <t>BROJČANA OZNAKA I NAZIV</t>
  </si>
  <si>
    <t>IZVRŠENJE 2020</t>
  </si>
  <si>
    <t>1</t>
  </si>
  <si>
    <t xml:space="preserve">Program: </t>
  </si>
  <si>
    <t xml:space="preserve">AKTIVNOST: </t>
  </si>
  <si>
    <t>11001</t>
  </si>
  <si>
    <t>3121</t>
  </si>
  <si>
    <t>321</t>
  </si>
  <si>
    <t>NAKNADE TROŠKOVA ZAPOSLENIMA</t>
  </si>
  <si>
    <t>3212</t>
  </si>
  <si>
    <t>3211</t>
  </si>
  <si>
    <t>SLUŽBENA PUTOVANJA</t>
  </si>
  <si>
    <t>329</t>
  </si>
  <si>
    <t>OST.NESPOM.RASHODI POSLOVANJA</t>
  </si>
  <si>
    <t>372</t>
  </si>
  <si>
    <t>OSTALE NAKNADE GRAĐANIMA I KUČANSTVIMA IZ PRORAČUNA</t>
  </si>
  <si>
    <t>323</t>
  </si>
  <si>
    <t>RASHODI ZA USLUGE</t>
  </si>
  <si>
    <t>3233</t>
  </si>
  <si>
    <t>3299</t>
  </si>
  <si>
    <t>3237</t>
  </si>
  <si>
    <t>INTELEKTUALNE I OSOBNE  USLUGE</t>
  </si>
  <si>
    <t>3239</t>
  </si>
  <si>
    <t>OSTALE USLUGE</t>
  </si>
  <si>
    <t>3232</t>
  </si>
  <si>
    <t>USLUGE TEKUĆEG I INVESTICIJSKOG ODRŽAVANJA</t>
  </si>
  <si>
    <t>POSTROJENJA I OPREMA</t>
  </si>
  <si>
    <t>4221</t>
  </si>
  <si>
    <t>UREDSKA OPREMA I NAMJEŠTAJ</t>
  </si>
  <si>
    <t>3238</t>
  </si>
  <si>
    <t>RAČUNALNE USLUGE</t>
  </si>
  <si>
    <t>OSTALI NESPOMENUTI RASHODI POSLOVANJA</t>
  </si>
  <si>
    <t>343</t>
  </si>
  <si>
    <t>OSTALI FINANCIJSKI RASHODI</t>
  </si>
  <si>
    <t>3431</t>
  </si>
  <si>
    <t>BANKARSKE USLUGE I USLUGE PLATNOG PROMETA</t>
  </si>
  <si>
    <t>3213</t>
  </si>
  <si>
    <t>STRUČNO USAVRŠAVANJE ZAPOSLENIKA</t>
  </si>
  <si>
    <t>322</t>
  </si>
  <si>
    <t>RASHODI ZA MATERIJAL I ENERG.</t>
  </si>
  <si>
    <t>3227</t>
  </si>
  <si>
    <t>SLUŽBENA, RADNA I ZAŠTITNA ODJEĆA I OBUĆA</t>
  </si>
  <si>
    <t>3294</t>
  </si>
  <si>
    <t>3234</t>
  </si>
  <si>
    <t>3236</t>
  </si>
  <si>
    <t>3223</t>
  </si>
  <si>
    <t>ENERGIJA</t>
  </si>
  <si>
    <t>USLUGE PROMIDŽBE I INFORMIRANJA</t>
  </si>
  <si>
    <t>3221</t>
  </si>
  <si>
    <t>UREDSKI MATERIJAL I OSTALI MATERIJALNI RASHODI</t>
  </si>
  <si>
    <t>3224</t>
  </si>
  <si>
    <t>MAT.I DIJELOVI ZA TEKUĆE I INVEST.ODRŽAVANJE</t>
  </si>
  <si>
    <t>3225</t>
  </si>
  <si>
    <t>SITNI INVENTAR I AUTO GUME</t>
  </si>
  <si>
    <t>3231</t>
  </si>
  <si>
    <t>USLUGE TELEFONA, POŠTE I PRIJEVOZA</t>
  </si>
  <si>
    <t>KOMUNALNE USLUGE</t>
  </si>
  <si>
    <t>3295</t>
  </si>
  <si>
    <t>PRISTOJBE I NAKNADE</t>
  </si>
  <si>
    <t>ČLANARINE</t>
  </si>
  <si>
    <t>MATERIJAL I SIROVINE</t>
  </si>
  <si>
    <t>ZDRAVSTVENE I VETERINARSKE USLUGE</t>
  </si>
  <si>
    <t>KNJIGE</t>
  </si>
  <si>
    <t>3722</t>
  </si>
  <si>
    <t>PRIJEVOZ UČENIKA</t>
  </si>
  <si>
    <t>IZVOR FINANCIRANJA</t>
  </si>
  <si>
    <t>6 = 5/2*100</t>
  </si>
  <si>
    <t>INDEKS 1</t>
  </si>
  <si>
    <t xml:space="preserve">Račun prihoda/
primitka </t>
  </si>
  <si>
    <t>Naziv računa</t>
  </si>
  <si>
    <t>Indeks</t>
  </si>
  <si>
    <t>6=5/2*100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</si>
  <si>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</si>
  <si>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</si>
  <si>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</si>
  <si>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</si>
  <si>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Donacije od pravnih i fizičkih osoba izvan općeg proračuna</t>
  </si>
  <si>
    <t>Prihodi po posebnim propisima</t>
  </si>
  <si>
    <t>Sufinanciranje cijene usluge, participacije i slično</t>
  </si>
  <si>
    <t>Pomoći iz inozemstva i od subjekata unutar općeg proračuna</t>
  </si>
  <si>
    <t>Pomoći od izvanproračunskih korisnika</t>
  </si>
  <si>
    <t>Pomoći proračunskim korisnicima iz proračuna koji im nije nadležan</t>
  </si>
  <si>
    <t xml:space="preserve">UKUPNO PRIHODI </t>
  </si>
  <si>
    <t>Račun rashoda/
izdatka</t>
  </si>
  <si>
    <t>Rashodi za zaposlene</t>
  </si>
  <si>
    <t>Plaće</t>
  </si>
  <si>
    <t>Plaće za redovan rad</t>
  </si>
  <si>
    <t xml:space="preserve">Ostali rashodi za zaposlene 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</si>
  <si>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</si>
  <si>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</si>
  <si>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</si>
  <si>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</si>
  <si>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</si>
  <si>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</si>
  <si>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</si>
  <si>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</si>
  <si>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</si>
  <si>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</si>
  <si>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</si>
  <si>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</si>
  <si>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</si>
  <si>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</si>
  <si>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</si>
  <si>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</si>
  <si>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</si>
  <si>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</si>
  <si>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</si>
  <si>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</si>
  <si>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</si>
  <si>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</si>
  <si>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</si>
  <si>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</si>
  <si>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 xml:space="preserve">Naknade troškova osobama izvan radnog odnosa </t>
  </si>
  <si>
    <t>Ostali nespomenuti rashodi poslovanja</t>
  </si>
  <si>
    <t>Premija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</si>
  <si>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</si>
  <si>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</si>
  <si>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</si>
  <si>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</si>
  <si>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</si>
  <si>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</si>
  <si>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</si>
  <si>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</si>
  <si>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</si>
  <si>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</si>
  <si>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</si>
  <si>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</si>
  <si>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</si>
  <si>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Uređaji,strojevi i oprema za ostale namjene</t>
  </si>
  <si>
    <t>Knjige</t>
  </si>
  <si>
    <t>UKUPNO RASHODI</t>
  </si>
  <si>
    <t>3293</t>
  </si>
  <si>
    <t>Plaće za prekovremeni rad</t>
  </si>
  <si>
    <t>Plaće za posebne uvjete rada</t>
  </si>
  <si>
    <t>Tekuće pomoći proračunskim korisnicima dr. proračuna</t>
  </si>
  <si>
    <t>Tekući prijenosi između između prorač.korisnika istog proračuna</t>
  </si>
  <si>
    <t>Ostale naknade građanima i kućanstvima iz proračuna</t>
  </si>
  <si>
    <t>Mjerni i kontrolni uređaji</t>
  </si>
  <si>
    <t>Rashodi za nabavu nefinancijske imovine</t>
  </si>
  <si>
    <t>Licence</t>
  </si>
  <si>
    <t>Knjige, umjetnička djela i ostalie izložb.vrijednosti</t>
  </si>
  <si>
    <t>Tisak</t>
  </si>
  <si>
    <t>Tekuće pomoći proračunskim korisnicima iz proračuna koji im nije nadležan</t>
  </si>
  <si>
    <t>Kapitalne pomoći proračunskim korisnicima iz proračuna koji im nije nadležan</t>
  </si>
  <si>
    <t xml:space="preserve">Pomoći temeljem prijenosa EU sredstava </t>
  </si>
  <si>
    <t>Tekuće pomoćći temeljem prijenosa EU sredstava</t>
  </si>
  <si>
    <t>Prihodi iz proračuna za financiranje redovne djelatnosti</t>
  </si>
  <si>
    <t>Prihodi od imovine</t>
  </si>
  <si>
    <t>Prihodi od financijske imovine - kamate a vista</t>
  </si>
  <si>
    <t>Prihodi od nefinancijske imovine - najam</t>
  </si>
  <si>
    <t>Prihodi od administrativnih pristojbi i po posebnim propisima</t>
  </si>
  <si>
    <t>Prihodi od pruženih usluga - najam</t>
  </si>
  <si>
    <t>Prihodi od prodaje robe i pruženih usluga</t>
  </si>
  <si>
    <t>Tekuće donacije  od pravnih i fizičkih osoba izvan općeg proračuna</t>
  </si>
  <si>
    <t xml:space="preserve">PRIHODI PO IZVORIMA FINANCIRANJA </t>
  </si>
  <si>
    <t>Opći prihodi i primici</t>
  </si>
  <si>
    <t>Donacije</t>
  </si>
  <si>
    <t xml:space="preserve">Prihodi za posebne namjene </t>
  </si>
  <si>
    <t>Pomoći</t>
  </si>
  <si>
    <t>Vlastiti prihodi</t>
  </si>
  <si>
    <t xml:space="preserve">Sveukupno </t>
  </si>
  <si>
    <t>Tekuće pomoći od izvanproračunskih korisnika</t>
  </si>
  <si>
    <t>Kamate na oročena sredstva</t>
  </si>
  <si>
    <t>Prihodi od zakupa i iznajmljivanja imovine</t>
  </si>
  <si>
    <t>Rashodi za nabavu neproizvedene dugotrajne imovine</t>
  </si>
  <si>
    <t>Rashori poslovanja</t>
  </si>
  <si>
    <t xml:space="preserve">RASHODI PO IZVORIMA FINANCIRANJA </t>
  </si>
  <si>
    <t>NAZIV USTANOVE</t>
  </si>
  <si>
    <t>MATERIJALNI RASHODI</t>
  </si>
  <si>
    <t>RASHODI POSLOVANJA</t>
  </si>
  <si>
    <t>FINANCIJSKI RASHODI</t>
  </si>
  <si>
    <t>NAKNADA GRAĐANIMA I KUĆANSTVIMA</t>
  </si>
  <si>
    <t>RASHODI ZA NABAVU PROIZVEDENE DUGOTRAJNE IMOVINE</t>
  </si>
  <si>
    <t>RASHODI ZA NABAVU NEFINANCIJSKE IMOVINE</t>
  </si>
  <si>
    <t>SAŽETAK</t>
  </si>
  <si>
    <t>A. RAČUN PRIHODA I RASHODA</t>
  </si>
  <si>
    <t>OPIS</t>
  </si>
  <si>
    <t>6 PRIHODI POSLOVANJA</t>
  </si>
  <si>
    <t>7 PRIHODI OD PRODAJE NEFINANCIJSKE IMOVINE</t>
  </si>
  <si>
    <t>UKUPNO PRIHODI</t>
  </si>
  <si>
    <t>3 RASHODI POSLOVANJA</t>
  </si>
  <si>
    <t>4 RASHODI ZA NABAVU NEFINANCIJSKE IMOVINE</t>
  </si>
  <si>
    <t>Razlika</t>
  </si>
  <si>
    <t>B. RAČUN FINANCIRANJA</t>
  </si>
  <si>
    <t>8 PRIMICI OD FINANCIJSKE IMOVINE I ZADUŽIVANJA</t>
  </si>
  <si>
    <t>5 IZDACI ZA FINANCIJSKU IMOVINU I OTPLATE ZAJMOVA</t>
  </si>
  <si>
    <t>NETO FINANCIRANJE</t>
  </si>
  <si>
    <t>REKAPITULACIJA</t>
  </si>
  <si>
    <t>UKUPNI PRIHODI</t>
  </si>
  <si>
    <t>VIŠAK PRETHODNIH GODINA</t>
  </si>
  <si>
    <t>PRIMICI OD FINANCIJSKE IMOVINE I ZADUŽIVANJA</t>
  </si>
  <si>
    <t>UKUPNO RASPOLOŽIVA SREDSTVA</t>
  </si>
  <si>
    <t>UKUPNI RASHODI</t>
  </si>
  <si>
    <t>IZDACI ZA FINANCIJSKU IMOVINU I OTPLATU ZAJMOVA</t>
  </si>
  <si>
    <t>UKUPNO RASPOREĐENA SREDSTVA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</si>
  <si>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</si>
  <si>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</si>
  <si>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</si>
  <si>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</si>
  <si>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</si>
  <si>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Prihodi od prodaje nefinancijske imovine</t>
  </si>
  <si>
    <t>Prihodi od prodaje neproizvedene dugotrajne imovine</t>
  </si>
  <si>
    <t>Prihodi od prodaje materijalne imovine-prirodnih bogatstava</t>
  </si>
  <si>
    <t>Prihodi od prodaje proizvedene dugotrajne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</si>
  <si>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</si>
  <si>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</si>
  <si>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</si>
  <si>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</si>
  <si>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Primljeni povrati glavnica danih zajmova i depozita</t>
  </si>
  <si>
    <t>Primici od povrata depozita i jamčevnih pologa</t>
  </si>
  <si>
    <t>Primici od prodaje dionica i udjela u glavnici</t>
  </si>
  <si>
    <t>Primici od prodaje dionica i udjela u glavnici trg.druš.u js</t>
  </si>
  <si>
    <t>Primici od zaduživanja</t>
  </si>
  <si>
    <t>Primlj.krediti i zajmovi  od kredit.i ost.financ.inst.izv.js</t>
  </si>
  <si>
    <t>Prihodi poslovanja</t>
  </si>
  <si>
    <t>Izdaci za financijsku imovinu i otplate zajmova</t>
  </si>
  <si>
    <t>Izdaci za otplate glavnica primljenih kredita i zajmova</t>
  </si>
  <si>
    <t>Otplate gl.primlj.kred.i zajm.od kred.i ost.fin.inst.izv.js</t>
  </si>
  <si>
    <t xml:space="preserve">
Izvršenje 2020. </t>
  </si>
  <si>
    <t xml:space="preserve">Ostvarenje 2020. </t>
  </si>
  <si>
    <t>Izvor financiranja</t>
  </si>
  <si>
    <t>Naziv izvora financiranja</t>
  </si>
  <si>
    <t xml:space="preserve">Izvršenje 2020. </t>
  </si>
  <si>
    <t>OSTVARENJE/ IZVRŠENJE 2020</t>
  </si>
  <si>
    <t>IZVORNI PLAN 2021</t>
  </si>
  <si>
    <t>OSTVARENJE/ IZVRŠENJE 2021</t>
  </si>
  <si>
    <t>OSTVARENJE PRIHODA I PRIMITAKA ZA 2021.G.</t>
  </si>
  <si>
    <t>Izvorni plan 2021</t>
  </si>
  <si>
    <t xml:space="preserve">Ostvarenje 2021. </t>
  </si>
  <si>
    <t xml:space="preserve">Izvorni plan 2021 </t>
  </si>
  <si>
    <t>IZVRŠENJE RASHODA I IZDATAKA ZA 2021.G.</t>
  </si>
  <si>
    <t xml:space="preserve">
Izvršenje 2021. </t>
  </si>
  <si>
    <t xml:space="preserve">Izvršenje 2021. </t>
  </si>
  <si>
    <t>Ostale naknade troškova zaposlenika</t>
  </si>
  <si>
    <t>Rashodi za dodat.ulaganja na nefinan.imovini</t>
  </si>
  <si>
    <t>Ulaganja na građvinskim objektima</t>
  </si>
  <si>
    <t xml:space="preserve">IZVORNI PLAN 2021 </t>
  </si>
  <si>
    <t>IZVRŠENJE 2021</t>
  </si>
  <si>
    <t xml:space="preserve">IZVJEŠTAJ O IZVRŠENJU FINANCIJSKOG PLANA ZA 2021. GODINU 
PO PROGRAMSKOJ I  EKONOMSKOJ KLASIFIKACIJI I IZVORIMA FINANCIRANJA </t>
  </si>
  <si>
    <t>Redovna djelatnost osnovnih škola</t>
  </si>
  <si>
    <t>A210101</t>
  </si>
  <si>
    <t>Materijalni rashodi OŠ  po kriterijima</t>
  </si>
  <si>
    <t>OSTALE NAKNADE TROŠKOVA ZAPOSLENIMA</t>
  </si>
  <si>
    <t>A210102</t>
  </si>
  <si>
    <t>Materijalni rashodi OŠ  po stvarnom trošku</t>
  </si>
  <si>
    <t>A210104</t>
  </si>
  <si>
    <t>RASHODI ZA ZAPOSLNE</t>
  </si>
  <si>
    <t>PLAĆE (BRUTO)</t>
  </si>
  <si>
    <t>PLAĆE ZA REDOVAN RAD</t>
  </si>
  <si>
    <t>PLAĆE ZA PREKOVREMENI RAD</t>
  </si>
  <si>
    <t>DK-PLAĆE ZA POSEBNE UVJETE</t>
  </si>
  <si>
    <t>OSTALI RASHODI ZA ZAPOSLENE</t>
  </si>
  <si>
    <t>DOPRINOSI NA PLAĆE</t>
  </si>
  <si>
    <t>DOPRINOSI ZA OBVEZNO ZDRAVSTVENO OSIGURANJE</t>
  </si>
  <si>
    <t>NAKNADE ZA PRIJEVOZ, ZA RAD NA TERENU I ODVOJENI ŽIVOT</t>
  </si>
  <si>
    <t>PRITOJBE I NAKNADE</t>
  </si>
  <si>
    <t>Plaće i drugi rashodi za zaposlene OŠ</t>
  </si>
  <si>
    <t>Programi redovna djelatnost iznad standarda</t>
  </si>
  <si>
    <t>A210201</t>
  </si>
  <si>
    <t>Materijalni rashodi OŠ po stvarnom trošku</t>
  </si>
  <si>
    <t>PREMIJE OSIGURANJA</t>
  </si>
  <si>
    <t>Programi obrazovanja iznad standarda</t>
  </si>
  <si>
    <t xml:space="preserve">OSTALE NAKNADE GRAĐANIMA I KUĆANSTVIMA IZ PRORAČUNA </t>
  </si>
  <si>
    <t>NAKNADE GRAĐANIMA I KUĆANSTVIMA U NARAVI</t>
  </si>
  <si>
    <t>A230106</t>
  </si>
  <si>
    <t>Školska kuhinja</t>
  </si>
  <si>
    <t>A230107</t>
  </si>
  <si>
    <t>Produženi boravak</t>
  </si>
  <si>
    <t>A230115</t>
  </si>
  <si>
    <t>Ostali programi i projekti</t>
  </si>
  <si>
    <t>KNJIGE, UMJ.DJELA I OST. IZLOŽB. VRIJEDNOSTI</t>
  </si>
  <si>
    <t>A230184</t>
  </si>
  <si>
    <t>Zavičajna nastava</t>
  </si>
  <si>
    <t>A230199</t>
  </si>
  <si>
    <t>Školska shema</t>
  </si>
  <si>
    <t>A230203</t>
  </si>
  <si>
    <t>Medni dani</t>
  </si>
  <si>
    <t>A230204</t>
  </si>
  <si>
    <t>Provedba kurikuluma</t>
  </si>
  <si>
    <t>A230205</t>
  </si>
  <si>
    <t>Sredstva zaštite protiv Covid-19</t>
  </si>
  <si>
    <t>Investicijsko održavanje OŠ</t>
  </si>
  <si>
    <t>A240101</t>
  </si>
  <si>
    <t>Investicijsko održavanje OŠ- minimalni</t>
  </si>
  <si>
    <t>Kapitalna ulaganja u OŠ</t>
  </si>
  <si>
    <t>K240301</t>
  </si>
  <si>
    <t>Projektna dokumentacija OŠ</t>
  </si>
  <si>
    <t>Opremanje u OŠ</t>
  </si>
  <si>
    <t>K240501</t>
  </si>
  <si>
    <t>Školski namještaj i oprema</t>
  </si>
  <si>
    <t>K240502</t>
  </si>
  <si>
    <t>Opremanje knjižnica</t>
  </si>
  <si>
    <t>A210103</t>
  </si>
  <si>
    <t>Materijalni troškovi OŠ po stvarnom trošku - drugi izvori</t>
  </si>
  <si>
    <t>A230116</t>
  </si>
  <si>
    <t>Školski list, časopisi i knjige</t>
  </si>
  <si>
    <t>IZVJEŠTAJ O IZVRŠENJU FINANCIJSKOG PLANA ZA 2021.</t>
  </si>
  <si>
    <t>Predsjednik školskog odbora:</t>
  </si>
  <si>
    <t>odbora:</t>
  </si>
  <si>
    <t>OŠ IVAN GORAN KOVAČIĆ, ČEPIĆ</t>
  </si>
  <si>
    <t>U Čepiću, 29.03.2022.</t>
  </si>
  <si>
    <t>Dolores Pilaš, prof.</t>
  </si>
  <si>
    <t>Dolores Pilaš</t>
  </si>
  <si>
    <t>Nematerijalna imovina</t>
  </si>
  <si>
    <t>Građevinski objekti</t>
  </si>
  <si>
    <t>Poslovni objekti</t>
  </si>
  <si>
    <t>A240103</t>
  </si>
  <si>
    <t>Investicijsko održavanje OŠ - ostali proračuni</t>
  </si>
  <si>
    <t>GRAĐEVINSKI OBJEKTI</t>
  </si>
  <si>
    <t>POSLOVNI OBJEKTI</t>
  </si>
  <si>
    <t>UREĐAJI, STROJEVI I OPREMA ZA OSTALE NAMJENE</t>
  </si>
  <si>
    <t>NAK.GRAĐ., KUĆANSTVIMA NA TEMELJ. OSIGURANJA I DR. NAKNADE</t>
  </si>
  <si>
    <t>A230110</t>
  </si>
  <si>
    <t>Novigradsko proljeće</t>
  </si>
  <si>
    <t>Dolores Pilaš, prof</t>
  </si>
  <si>
    <t>KLASA: 400-04/22-01/01</t>
  </si>
  <si>
    <t>URBROJ: 2144-19-01-22-2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</si>
</sst>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\ &quot;kn&quot;"/>
    <numFmt numFmtId="187" formatCode="#,##0.00_ ;\-#,##0.00\ "/>
    <numFmt numFmtId="188" formatCode="&quot;Da&quot;;&quot;Da&quot;;&quot;Ne&quot;"/>
    <numFmt numFmtId="189" formatCode="&quot;True&quot;;&quot;True&quot;;&quot;False&quot;"/>
    <numFmt numFmtId="190" formatCode="&quot;Uključeno&quot;;&quot;Uključeno&quot;;&quot;Isključeno&quot;"/>
    <numFmt numFmtId="191" formatCode="[$¥€-2]\ #,##0.00_);[Red]\([$€-2]\ #,##0.00\)"/>
    <numFmt numFmtId="192" formatCode="#,##0.00\ _k_n"/>
  </numFmts>
  <fonts count="50">
    <font>
      <sz val="10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 readingOrder="1"/>
    </xf>
    <xf numFmtId="0" fontId="3" fillId="0" borderId="0" xfId="0" applyFont="1" applyAlignment="1" applyProtection="1">
      <alignment wrapText="1" readingOrder="1"/>
      <protection locked="0"/>
    </xf>
    <xf numFmtId="0" fontId="4" fillId="0" borderId="0" xfId="0" applyFont="1" applyAlignment="1">
      <alignment readingOrder="1"/>
    </xf>
    <xf numFmtId="0" fontId="0" fillId="0" borderId="0" xfId="0" applyFont="1" applyAlignment="1">
      <alignment readingOrder="1"/>
    </xf>
    <xf numFmtId="192" fontId="2" fillId="0" borderId="10" xfId="0" applyNumberFormat="1" applyFont="1" applyFill="1" applyBorder="1" applyAlignment="1" quotePrefix="1">
      <alignment horizontal="center" vertical="center" wrapText="1"/>
    </xf>
    <xf numFmtId="192" fontId="2" fillId="0" borderId="10" xfId="0" applyNumberFormat="1" applyFont="1" applyFill="1" applyBorder="1" applyAlignment="1" quotePrefix="1">
      <alignment horizontal="center" vertical="center"/>
    </xf>
    <xf numFmtId="0" fontId="3" fillId="0" borderId="11" xfId="0" applyFont="1" applyBorder="1" applyAlignment="1" applyProtection="1">
      <alignment wrapText="1" readingOrder="1"/>
      <protection locked="0"/>
    </xf>
    <xf numFmtId="185" fontId="3" fillId="0" borderId="11" xfId="0" applyNumberFormat="1" applyFont="1" applyBorder="1" applyAlignment="1" applyProtection="1">
      <alignment wrapText="1" readingOrder="1"/>
      <protection locked="0"/>
    </xf>
    <xf numFmtId="192" fontId="6" fillId="0" borderId="10" xfId="0" applyNumberFormat="1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wrapText="1" readingOrder="1"/>
      <protection locked="0"/>
    </xf>
    <xf numFmtId="0" fontId="0" fillId="0" borderId="10" xfId="0" applyFont="1" applyBorder="1" applyAlignment="1">
      <alignment wrapText="1" readingOrder="1"/>
    </xf>
    <xf numFmtId="185" fontId="0" fillId="0" borderId="12" xfId="0" applyNumberFormat="1" applyFont="1" applyBorder="1" applyAlignment="1" applyProtection="1">
      <alignment wrapText="1" readingOrder="1"/>
      <protection locked="0"/>
    </xf>
    <xf numFmtId="185" fontId="0" fillId="0" borderId="11" xfId="0" applyNumberFormat="1" applyFont="1" applyBorder="1" applyAlignment="1" applyProtection="1">
      <alignment wrapText="1" readingOrder="1"/>
      <protection locked="0"/>
    </xf>
    <xf numFmtId="0" fontId="48" fillId="0" borderId="0" xfId="0" applyFont="1" applyBorder="1" applyAlignment="1">
      <alignment wrapText="1" readingOrder="1"/>
    </xf>
    <xf numFmtId="185" fontId="3" fillId="0" borderId="0" xfId="0" applyNumberFormat="1" applyFont="1" applyBorder="1" applyAlignment="1" applyProtection="1">
      <alignment wrapText="1" readingOrder="1"/>
      <protection locked="0"/>
    </xf>
    <xf numFmtId="185" fontId="0" fillId="0" borderId="13" xfId="0" applyNumberFormat="1" applyFont="1" applyBorder="1" applyAlignment="1" applyProtection="1">
      <alignment wrapText="1" readingOrder="1"/>
      <protection locked="0"/>
    </xf>
    <xf numFmtId="0" fontId="1" fillId="0" borderId="11" xfId="0" applyFont="1" applyBorder="1" applyAlignment="1" applyProtection="1">
      <alignment horizontal="center" wrapText="1" readingOrder="1"/>
      <protection locked="0"/>
    </xf>
    <xf numFmtId="192" fontId="0" fillId="0" borderId="10" xfId="0" applyNumberFormat="1" applyFont="1" applyFill="1" applyBorder="1" applyAlignment="1">
      <alignment horizontal="center" wrapText="1" readingOrder="1"/>
    </xf>
    <xf numFmtId="1" fontId="28" fillId="0" borderId="10" xfId="0" applyNumberFormat="1" applyFont="1" applyFill="1" applyBorder="1" applyAlignment="1">
      <alignment horizontal="center" wrapText="1" readingOrder="1"/>
    </xf>
    <xf numFmtId="1" fontId="28" fillId="0" borderId="10" xfId="0" applyNumberFormat="1" applyFont="1" applyFill="1" applyBorder="1" applyAlignment="1" quotePrefix="1">
      <alignment horizontal="center" wrapText="1" readingOrder="1"/>
    </xf>
    <xf numFmtId="192" fontId="28" fillId="0" borderId="10" xfId="0" applyNumberFormat="1" applyFont="1" applyFill="1" applyBorder="1" applyAlignment="1" quotePrefix="1">
      <alignment horizontal="center" wrapText="1" readingOrder="1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 wrapText="1"/>
    </xf>
    <xf numFmtId="192" fontId="0" fillId="0" borderId="0" xfId="0" applyNumberFormat="1" applyFont="1" applyFill="1" applyAlignment="1">
      <alignment horizontal="center" vertical="center" wrapText="1"/>
    </xf>
    <xf numFmtId="192" fontId="0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vertical="center"/>
    </xf>
    <xf numFmtId="4" fontId="6" fillId="0" borderId="10" xfId="0" applyNumberFormat="1" applyFont="1" applyFill="1" applyBorder="1" applyAlignment="1" quotePrefix="1">
      <alignment horizontal="right" vertical="center" wrapText="1"/>
    </xf>
    <xf numFmtId="3" fontId="6" fillId="0" borderId="0" xfId="0" applyNumberFormat="1" applyFont="1" applyFill="1" applyBorder="1" applyAlignment="1" quotePrefix="1">
      <alignment vertical="center"/>
    </xf>
    <xf numFmtId="192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 quotePrefix="1">
      <alignment horizontal="center" vertical="center"/>
    </xf>
    <xf numFmtId="192" fontId="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 quotePrefix="1">
      <alignment horizontal="left" vertical="center"/>
    </xf>
    <xf numFmtId="3" fontId="6" fillId="0" borderId="0" xfId="0" applyNumberFormat="1" applyFont="1" applyFill="1" applyAlignment="1" quotePrefix="1">
      <alignment horizontal="lef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4" fontId="6" fillId="0" borderId="10" xfId="0" applyNumberFormat="1" applyFont="1" applyFill="1" applyBorder="1" applyAlignment="1" quotePrefix="1">
      <alignment horizontal="right" vertical="center"/>
    </xf>
    <xf numFmtId="4" fontId="6" fillId="0" borderId="0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 wrapText="1"/>
    </xf>
    <xf numFmtId="4" fontId="6" fillId="0" borderId="0" xfId="0" applyNumberFormat="1" applyFont="1" applyFill="1" applyAlignment="1" quotePrefix="1">
      <alignment horizontal="right" vertical="center"/>
    </xf>
    <xf numFmtId="3" fontId="0" fillId="0" borderId="0" xfId="0" applyNumberFormat="1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192" fontId="2" fillId="0" borderId="0" xfId="0" applyNumberFormat="1" applyFont="1" applyFill="1" applyAlignment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/>
    </xf>
    <xf numFmtId="1" fontId="0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 quotePrefix="1">
      <alignment horizontal="left" vertical="center" wrapText="1"/>
    </xf>
    <xf numFmtId="3" fontId="6" fillId="0" borderId="0" xfId="0" applyNumberFormat="1" applyFont="1" applyFill="1" applyBorder="1" applyAlignment="1" quotePrefix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/>
    </xf>
    <xf numFmtId="0" fontId="48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0" fontId="48" fillId="0" borderId="14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33" borderId="16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9" fillId="5" borderId="10" xfId="0" applyFont="1" applyFill="1" applyBorder="1" applyAlignment="1">
      <alignment horizontal="left" vertical="center" wrapText="1"/>
    </xf>
    <xf numFmtId="0" fontId="49" fillId="5" borderId="10" xfId="0" applyFont="1" applyFill="1" applyBorder="1" applyAlignment="1">
      <alignment vertical="center" wrapText="1"/>
    </xf>
    <xf numFmtId="4" fontId="6" fillId="5" borderId="10" xfId="0" applyNumberFormat="1" applyFont="1" applyFill="1" applyBorder="1" applyAlignment="1">
      <alignment horizontal="right" vertical="center" wrapText="1"/>
    </xf>
    <xf numFmtId="192" fontId="6" fillId="5" borderId="10" xfId="0" applyNumberFormat="1" applyFont="1" applyFill="1" applyBorder="1" applyAlignment="1">
      <alignment horizontal="center" vertical="center" wrapText="1"/>
    </xf>
    <xf numFmtId="192" fontId="6" fillId="5" borderId="10" xfId="0" applyNumberFormat="1" applyFont="1" applyFill="1" applyBorder="1" applyAlignment="1">
      <alignment horizontal="center" vertical="center"/>
    </xf>
    <xf numFmtId="0" fontId="49" fillId="5" borderId="14" xfId="0" applyFont="1" applyFill="1" applyBorder="1" applyAlignment="1">
      <alignment horizontal="left" vertical="center" wrapText="1"/>
    </xf>
    <xf numFmtId="4" fontId="6" fillId="5" borderId="15" xfId="0" applyNumberFormat="1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 wrapText="1"/>
    </xf>
    <xf numFmtId="3" fontId="6" fillId="5" borderId="10" xfId="0" applyNumberFormat="1" applyFont="1" applyFill="1" applyBorder="1" applyAlignment="1" quotePrefix="1">
      <alignment horizontal="left" vertical="center"/>
    </xf>
    <xf numFmtId="3" fontId="6" fillId="5" borderId="10" xfId="0" applyNumberFormat="1" applyFont="1" applyFill="1" applyBorder="1" applyAlignment="1" quotePrefix="1">
      <alignment vertical="center"/>
    </xf>
    <xf numFmtId="3" fontId="6" fillId="5" borderId="10" xfId="0" applyNumberFormat="1" applyFont="1" applyFill="1" applyBorder="1" applyAlignment="1">
      <alignment horizontal="left" vertical="center" wrapText="1"/>
    </xf>
    <xf numFmtId="3" fontId="6" fillId="5" borderId="18" xfId="0" applyNumberFormat="1" applyFont="1" applyFill="1" applyBorder="1" applyAlignment="1">
      <alignment horizontal="left" vertical="center"/>
    </xf>
    <xf numFmtId="3" fontId="6" fillId="5" borderId="18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/>
    </xf>
    <xf numFmtId="0" fontId="6" fillId="34" borderId="10" xfId="0" applyFont="1" applyFill="1" applyBorder="1" applyAlignment="1" applyProtection="1">
      <alignment horizontal="center" vertical="center" wrapText="1" readingOrder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center" vertical="center"/>
    </xf>
    <xf numFmtId="0" fontId="6" fillId="34" borderId="10" xfId="0" applyFont="1" applyFill="1" applyBorder="1" applyAlignment="1" applyProtection="1">
      <alignment horizontal="center" vertical="top" wrapText="1"/>
      <protection locked="0"/>
    </xf>
    <xf numFmtId="1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5" borderId="10" xfId="0" applyFont="1" applyFill="1" applyBorder="1" applyAlignment="1" applyProtection="1">
      <alignment horizontal="left" vertical="top" wrapText="1" readingOrder="1"/>
      <protection locked="0"/>
    </xf>
    <xf numFmtId="0" fontId="7" fillId="35" borderId="10" xfId="0" applyFont="1" applyFill="1" applyBorder="1" applyAlignment="1" applyProtection="1">
      <alignment vertical="top" wrapText="1" readingOrder="1"/>
      <protection locked="0"/>
    </xf>
    <xf numFmtId="0" fontId="7" fillId="35" borderId="10" xfId="0" applyFont="1" applyFill="1" applyBorder="1" applyAlignment="1" applyProtection="1">
      <alignment vertical="center" wrapText="1" readingOrder="1"/>
      <protection locked="0"/>
    </xf>
    <xf numFmtId="4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7" fillId="36" borderId="0" xfId="0" applyFont="1" applyFill="1" applyAlignment="1">
      <alignment/>
    </xf>
    <xf numFmtId="0" fontId="6" fillId="34" borderId="10" xfId="0" applyFont="1" applyFill="1" applyBorder="1" applyAlignment="1" applyProtection="1">
      <alignment horizontal="left" vertical="center" wrapText="1" readingOrder="1"/>
      <protection locked="0"/>
    </xf>
    <xf numFmtId="0" fontId="6" fillId="34" borderId="10" xfId="0" applyFont="1" applyFill="1" applyBorder="1" applyAlignment="1" applyProtection="1">
      <alignment vertical="center" wrapText="1" readingOrder="1"/>
      <protection locked="0"/>
    </xf>
    <xf numFmtId="185" fontId="6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left" vertical="top" wrapText="1" readingOrder="1"/>
      <protection locked="0"/>
    </xf>
    <xf numFmtId="0" fontId="6" fillId="0" borderId="10" xfId="0" applyFont="1" applyBorder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vertical="center" wrapText="1" readingOrder="1"/>
      <protection locked="0"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 applyProtection="1">
      <alignment horizontal="left" vertical="top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185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>
      <alignment horizontal="center" vertical="center"/>
    </xf>
    <xf numFmtId="4" fontId="6" fillId="5" borderId="10" xfId="0" applyNumberFormat="1" applyFont="1" applyFill="1" applyBorder="1" applyAlignment="1">
      <alignment horizontal="right" vertical="center"/>
    </xf>
    <xf numFmtId="4" fontId="6" fillId="5" borderId="15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4" fontId="6" fillId="5" borderId="10" xfId="0" applyNumberFormat="1" applyFont="1" applyFill="1" applyBorder="1" applyAlignment="1" quotePrefix="1">
      <alignment horizontal="right" vertical="center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192" fontId="2" fillId="0" borderId="10" xfId="0" applyNumberFormat="1" applyFont="1" applyFill="1" applyBorder="1" applyAlignment="1" quotePrefix="1">
      <alignment horizontal="center" vertical="center" wrapText="1" readingOrder="1"/>
    </xf>
    <xf numFmtId="0" fontId="2" fillId="0" borderId="0" xfId="0" applyFont="1" applyAlignment="1">
      <alignment vertical="center" readingOrder="1"/>
    </xf>
    <xf numFmtId="3" fontId="7" fillId="0" borderId="0" xfId="0" applyNumberFormat="1" applyFont="1" applyFill="1" applyAlignment="1">
      <alignment horizontal="center" vertical="center"/>
    </xf>
    <xf numFmtId="0" fontId="6" fillId="5" borderId="10" xfId="0" applyFont="1" applyFill="1" applyBorder="1" applyAlignment="1" applyProtection="1">
      <alignment horizontal="left" vertical="top" wrapText="1" readingOrder="1"/>
      <protection locked="0"/>
    </xf>
    <xf numFmtId="0" fontId="6" fillId="5" borderId="10" xfId="0" applyFont="1" applyFill="1" applyBorder="1" applyAlignment="1" applyProtection="1">
      <alignment vertical="top" wrapText="1" readingOrder="1"/>
      <protection locked="0"/>
    </xf>
    <xf numFmtId="0" fontId="6" fillId="5" borderId="10" xfId="0" applyFont="1" applyFill="1" applyBorder="1" applyAlignment="1" applyProtection="1">
      <alignment vertical="center" wrapText="1" readingOrder="1"/>
      <protection locked="0"/>
    </xf>
    <xf numFmtId="185" fontId="6" fillId="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right" vertical="top" wrapText="1" readingOrder="1"/>
      <protection locked="0"/>
    </xf>
    <xf numFmtId="0" fontId="6" fillId="0" borderId="10" xfId="0" applyFont="1" applyBorder="1" applyAlignment="1" applyProtection="1">
      <alignment horizontal="right" vertical="top" wrapText="1" readingOrder="1"/>
      <protection locked="0"/>
    </xf>
    <xf numFmtId="0" fontId="7" fillId="5" borderId="10" xfId="0" applyFont="1" applyFill="1" applyBorder="1" applyAlignment="1" applyProtection="1">
      <alignment horizontal="left" vertical="top" wrapText="1" readingOrder="1"/>
      <protection locked="0"/>
    </xf>
    <xf numFmtId="0" fontId="7" fillId="5" borderId="10" xfId="0" applyFont="1" applyFill="1" applyBorder="1" applyAlignment="1" applyProtection="1">
      <alignment horizontal="center" vertical="center" wrapText="1" readingOrder="1"/>
      <protection locked="0"/>
    </xf>
    <xf numFmtId="4" fontId="7" fillId="5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0" xfId="0" applyFont="1" applyFill="1" applyAlignment="1">
      <alignment/>
    </xf>
    <xf numFmtId="0" fontId="6" fillId="36" borderId="10" xfId="0" applyFont="1" applyFill="1" applyBorder="1" applyAlignment="1" applyProtection="1">
      <alignment horizontal="left" vertical="top" wrapText="1" readingOrder="1"/>
      <protection locked="0"/>
    </xf>
    <xf numFmtId="0" fontId="7" fillId="36" borderId="10" xfId="0" applyFont="1" applyFill="1" applyBorder="1" applyAlignment="1" applyProtection="1">
      <alignment horizontal="center" vertical="center" wrapText="1" readingOrder="1"/>
      <protection locked="0"/>
    </xf>
    <xf numFmtId="4" fontId="7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36" borderId="10" xfId="0" applyFont="1" applyFill="1" applyBorder="1" applyAlignment="1" applyProtection="1">
      <alignment horizontal="left" vertical="top" wrapText="1" readingOrder="1"/>
      <protection locked="0"/>
    </xf>
    <xf numFmtId="185" fontId="6" fillId="36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6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0" applyNumberFormat="1" applyFont="1" applyFill="1" applyBorder="1" applyAlignment="1" quotePrefix="1">
      <alignment horizontal="center" vertical="center"/>
    </xf>
    <xf numFmtId="0" fontId="7" fillId="0" borderId="0" xfId="0" applyFont="1" applyBorder="1" applyAlignment="1" applyProtection="1">
      <alignment horizontal="left" vertical="top" wrapText="1" readingOrder="1"/>
      <protection locked="0"/>
    </xf>
    <xf numFmtId="0" fontId="7" fillId="0" borderId="0" xfId="0" applyFont="1" applyBorder="1" applyAlignment="1" applyProtection="1">
      <alignment horizontal="right" vertical="top" wrapText="1" readingOrder="1"/>
      <protection locked="0"/>
    </xf>
    <xf numFmtId="4" fontId="7" fillId="0" borderId="0" xfId="0" applyNumberFormat="1" applyFont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85" fontId="6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wrapText="1" readingOrder="1"/>
      <protection locked="0"/>
    </xf>
    <xf numFmtId="0" fontId="2" fillId="0" borderId="0" xfId="0" applyFont="1" applyAlignment="1">
      <alignment readingOrder="1"/>
    </xf>
    <xf numFmtId="0" fontId="2" fillId="0" borderId="0" xfId="0" applyFont="1" applyBorder="1" applyAlignment="1" applyProtection="1">
      <alignment horizontal="left" wrapText="1" readingOrder="1"/>
      <protection locked="0"/>
    </xf>
    <xf numFmtId="0" fontId="2" fillId="0" borderId="20" xfId="0" applyFont="1" applyBorder="1" applyAlignment="1" applyProtection="1">
      <alignment horizontal="left" wrapText="1" readingOrder="1"/>
      <protection locked="0"/>
    </xf>
    <xf numFmtId="0" fontId="5" fillId="0" borderId="0" xfId="0" applyFont="1" applyAlignment="1" applyProtection="1">
      <alignment horizontal="center" wrapText="1" readingOrder="1"/>
      <protection locked="0"/>
    </xf>
    <xf numFmtId="0" fontId="8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quotePrefix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quotePrefix="1">
      <alignment horizontal="center" vertical="center" wrapText="1"/>
    </xf>
    <xf numFmtId="0" fontId="2" fillId="0" borderId="15" xfId="0" applyNumberFormat="1" applyFont="1" applyFill="1" applyBorder="1" applyAlignment="1" quotePrefix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 quotePrefix="1">
      <alignment horizontal="center" vertical="center" wrapText="1"/>
    </xf>
    <xf numFmtId="1" fontId="2" fillId="0" borderId="15" xfId="0" applyNumberFormat="1" applyFont="1" applyFill="1" applyBorder="1" applyAlignment="1" quotePrefix="1">
      <alignment horizontal="center" vertical="center" wrapText="1"/>
    </xf>
    <xf numFmtId="0" fontId="6" fillId="34" borderId="14" xfId="0" applyFont="1" applyFill="1" applyBorder="1" applyAlignment="1" applyProtection="1">
      <alignment horizontal="center" vertical="center" wrapText="1" readingOrder="1"/>
      <protection locked="0"/>
    </xf>
    <xf numFmtId="0" fontId="7" fillId="0" borderId="15" xfId="0" applyFont="1" applyBorder="1" applyAlignment="1">
      <alignment horizontal="center" vertical="center"/>
    </xf>
    <xf numFmtId="1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0"/>
      <rgbColor rgb="00FF0000"/>
      <rgbColor rgb="000000CD"/>
      <rgbColor rgb="00FFFFFF"/>
      <rgbColor rgb="000000FF"/>
      <rgbColor rgb="000000CD"/>
      <rgbColor rgb="00FFFF00"/>
      <rgbColor rgb="004169E1"/>
      <rgbColor rgb="00FFFFE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zoomScalePageLayoutView="0" workbookViewId="0" topLeftCell="A29">
      <selection activeCell="A3" sqref="A3"/>
    </sheetView>
  </sheetViews>
  <sheetFormatPr defaultColWidth="9.140625" defaultRowHeight="12.75"/>
  <cols>
    <col min="1" max="1" width="33.421875" style="4" customWidth="1"/>
    <col min="2" max="3" width="15.421875" style="4" bestFit="1" customWidth="1"/>
    <col min="4" max="4" width="15.28125" style="4" customWidth="1"/>
    <col min="5" max="5" width="13.140625" style="4" customWidth="1"/>
    <col min="6" max="16384" width="9.140625" style="4" customWidth="1"/>
  </cols>
  <sheetData>
    <row r="1" spans="1:3" ht="12.75">
      <c r="A1" s="4" t="s">
        <v>299</v>
      </c>
      <c r="C1" s="4" t="s">
        <v>296</v>
      </c>
    </row>
    <row r="2" ht="12.75">
      <c r="A2" s="4" t="s">
        <v>315</v>
      </c>
    </row>
    <row r="3" ht="12.75">
      <c r="A3" s="4" t="s">
        <v>316</v>
      </c>
    </row>
    <row r="4" spans="1:5" s="1" customFormat="1" ht="26.25" customHeight="1">
      <c r="A4" s="174" t="s">
        <v>174</v>
      </c>
      <c r="B4" s="174"/>
      <c r="C4" s="174"/>
      <c r="D4" s="174"/>
      <c r="E4" s="174"/>
    </row>
    <row r="5" spans="1:4" s="1" customFormat="1" ht="16.5" customHeight="1">
      <c r="A5" s="170" t="s">
        <v>175</v>
      </c>
      <c r="B5" s="170"/>
      <c r="C5" s="171"/>
      <c r="D5" s="171"/>
    </row>
    <row r="6" spans="1:5" s="144" customFormat="1" ht="38.25">
      <c r="A6" s="142" t="s">
        <v>176</v>
      </c>
      <c r="B6" s="142" t="s">
        <v>223</v>
      </c>
      <c r="C6" s="142" t="s">
        <v>224</v>
      </c>
      <c r="D6" s="142" t="s">
        <v>225</v>
      </c>
      <c r="E6" s="143" t="s">
        <v>70</v>
      </c>
    </row>
    <row r="7" spans="1:5" s="3" customFormat="1" ht="12">
      <c r="A7" s="18">
        <v>1</v>
      </c>
      <c r="B7" s="20">
        <v>2</v>
      </c>
      <c r="C7" s="21">
        <v>3</v>
      </c>
      <c r="D7" s="21">
        <v>5</v>
      </c>
      <c r="E7" s="22" t="s">
        <v>71</v>
      </c>
    </row>
    <row r="8" spans="1:5" ht="12.75">
      <c r="A8" s="7" t="s">
        <v>177</v>
      </c>
      <c r="B8" s="8">
        <v>3932729</v>
      </c>
      <c r="C8" s="8">
        <v>4950940.23</v>
      </c>
      <c r="D8" s="8">
        <v>4157180</v>
      </c>
      <c r="E8" s="19">
        <f aca="true" t="shared" si="0" ref="E8:E14">D8/B8*100</f>
        <v>105.70725824230452</v>
      </c>
    </row>
    <row r="9" spans="1:5" ht="25.5">
      <c r="A9" s="7" t="s">
        <v>178</v>
      </c>
      <c r="B9" s="8">
        <v>0</v>
      </c>
      <c r="C9" s="8"/>
      <c r="D9" s="8"/>
      <c r="E9" s="19" t="e">
        <f t="shared" si="0"/>
        <v>#DIV/0!</v>
      </c>
    </row>
    <row r="10" spans="1:5" ht="12.75">
      <c r="A10" s="7" t="s">
        <v>179</v>
      </c>
      <c r="B10" s="8">
        <v>3932729</v>
      </c>
      <c r="C10" s="8">
        <f>SUM(C8:C9)</f>
        <v>4950940.23</v>
      </c>
      <c r="D10" s="8">
        <v>4157180</v>
      </c>
      <c r="E10" s="19">
        <f t="shared" si="0"/>
        <v>105.70725824230452</v>
      </c>
    </row>
    <row r="11" spans="1:5" ht="12.75">
      <c r="A11" s="7" t="s">
        <v>180</v>
      </c>
      <c r="B11" s="8">
        <v>3873062</v>
      </c>
      <c r="C11" s="8">
        <v>4891056.3</v>
      </c>
      <c r="D11" s="8">
        <v>4054917</v>
      </c>
      <c r="E11" s="19">
        <f t="shared" si="0"/>
        <v>104.69538055419716</v>
      </c>
    </row>
    <row r="12" spans="1:5" ht="25.5">
      <c r="A12" s="7" t="s">
        <v>181</v>
      </c>
      <c r="B12" s="8">
        <v>89393</v>
      </c>
      <c r="C12" s="8">
        <v>74883.93</v>
      </c>
      <c r="D12" s="8">
        <v>83274</v>
      </c>
      <c r="E12" s="19">
        <f t="shared" si="0"/>
        <v>93.15494501806629</v>
      </c>
    </row>
    <row r="13" spans="1:5" ht="12.75">
      <c r="A13" s="7" t="s">
        <v>130</v>
      </c>
      <c r="B13" s="8">
        <f>SUM(B11:B12)</f>
        <v>3962455</v>
      </c>
      <c r="C13" s="8">
        <f>SUM(C11:C12)</f>
        <v>4965940.2299999995</v>
      </c>
      <c r="D13" s="8">
        <f>SUM(D11:D12)</f>
        <v>4138191</v>
      </c>
      <c r="E13" s="19">
        <f t="shared" si="0"/>
        <v>104.43502828423289</v>
      </c>
    </row>
    <row r="14" spans="1:5" ht="12.75">
      <c r="A14" s="7" t="s">
        <v>182</v>
      </c>
      <c r="B14" s="8">
        <f>B10-B13</f>
        <v>-29726</v>
      </c>
      <c r="C14" s="8">
        <v>15000</v>
      </c>
      <c r="D14" s="8">
        <f>D10-D13</f>
        <v>18989</v>
      </c>
      <c r="E14" s="19">
        <f t="shared" si="0"/>
        <v>-63.880104958622084</v>
      </c>
    </row>
    <row r="15" ht="409.5" customHeight="1" hidden="1"/>
    <row r="16" ht="15.75" customHeight="1"/>
    <row r="17" spans="1:4" s="1" customFormat="1" ht="16.5" customHeight="1">
      <c r="A17" s="170" t="s">
        <v>183</v>
      </c>
      <c r="B17" s="170"/>
      <c r="C17" s="171"/>
      <c r="D17" s="171"/>
    </row>
    <row r="18" spans="1:5" s="144" customFormat="1" ht="38.25">
      <c r="A18" s="142" t="s">
        <v>176</v>
      </c>
      <c r="B18" s="142" t="s">
        <v>223</v>
      </c>
      <c r="C18" s="142" t="s">
        <v>224</v>
      </c>
      <c r="D18" s="142" t="s">
        <v>225</v>
      </c>
      <c r="E18" s="143" t="s">
        <v>70</v>
      </c>
    </row>
    <row r="19" spans="1:5" s="3" customFormat="1" ht="12">
      <c r="A19" s="18">
        <v>1</v>
      </c>
      <c r="B19" s="20">
        <v>2</v>
      </c>
      <c r="C19" s="21">
        <v>3</v>
      </c>
      <c r="D19" s="21">
        <v>5</v>
      </c>
      <c r="E19" s="22" t="s">
        <v>71</v>
      </c>
    </row>
    <row r="20" spans="1:5" ht="25.5">
      <c r="A20" s="7" t="s">
        <v>184</v>
      </c>
      <c r="B20" s="8">
        <v>0</v>
      </c>
      <c r="C20" s="8"/>
      <c r="D20" s="8"/>
      <c r="E20" s="19" t="e">
        <f>D20/B20*100</f>
        <v>#DIV/0!</v>
      </c>
    </row>
    <row r="21" spans="1:5" ht="25.5">
      <c r="A21" s="7" t="s">
        <v>185</v>
      </c>
      <c r="B21" s="8">
        <v>0</v>
      </c>
      <c r="C21" s="8"/>
      <c r="D21" s="8"/>
      <c r="E21" s="19" t="e">
        <f>D21/B21*100</f>
        <v>#DIV/0!</v>
      </c>
    </row>
    <row r="22" spans="1:5" ht="12.75">
      <c r="A22" s="7" t="s">
        <v>186</v>
      </c>
      <c r="B22" s="8">
        <f>B20-B21</f>
        <v>0</v>
      </c>
      <c r="C22" s="8">
        <f>C20-C21</f>
        <v>0</v>
      </c>
      <c r="D22" s="8">
        <f>D20-D21</f>
        <v>0</v>
      </c>
      <c r="E22" s="19" t="e">
        <f>D22/B22*100</f>
        <v>#DIV/0!</v>
      </c>
    </row>
    <row r="23" spans="1:4" ht="12.75">
      <c r="A23" s="2"/>
      <c r="B23" s="2"/>
      <c r="C23" s="2"/>
      <c r="D23" s="2"/>
    </row>
    <row r="24" spans="1:4" s="1" customFormat="1" ht="18" customHeight="1">
      <c r="A24" s="172" t="s">
        <v>195</v>
      </c>
      <c r="B24" s="172"/>
      <c r="C24" s="172"/>
      <c r="D24" s="11"/>
    </row>
    <row r="25" spans="1:5" ht="38.25">
      <c r="A25" s="12" t="s">
        <v>196</v>
      </c>
      <c r="B25" s="8">
        <v>69765</v>
      </c>
      <c r="C25" s="8">
        <v>15000</v>
      </c>
      <c r="D25" s="8">
        <v>40039</v>
      </c>
      <c r="E25" s="19">
        <f>D25/B25*100</f>
        <v>57.39124202680427</v>
      </c>
    </row>
    <row r="26" spans="1:5" ht="38.25">
      <c r="A26" s="12" t="s">
        <v>197</v>
      </c>
      <c r="B26" s="17">
        <f>B14+B22+B25</f>
        <v>40039</v>
      </c>
      <c r="C26" s="17">
        <v>15000</v>
      </c>
      <c r="D26" s="17">
        <v>59029</v>
      </c>
      <c r="E26" s="19">
        <f>D26/B26*100</f>
        <v>147.42875696196208</v>
      </c>
    </row>
    <row r="27" ht="14.25" customHeight="1"/>
    <row r="28" spans="1:4" s="1" customFormat="1" ht="18" customHeight="1">
      <c r="A28" s="172" t="s">
        <v>198</v>
      </c>
      <c r="B28" s="172"/>
      <c r="C28" s="173"/>
      <c r="D28" s="173"/>
    </row>
    <row r="29" spans="1:5" ht="25.5">
      <c r="A29" s="12" t="s">
        <v>199</v>
      </c>
      <c r="B29" s="13">
        <v>69765</v>
      </c>
      <c r="C29" s="13">
        <v>69765</v>
      </c>
      <c r="D29" s="14">
        <v>40039</v>
      </c>
      <c r="E29" s="19">
        <f>D29/B29*100</f>
        <v>57.39124202680427</v>
      </c>
    </row>
    <row r="30" spans="1:4" ht="12.75">
      <c r="A30" s="15"/>
      <c r="B30" s="16"/>
      <c r="C30" s="16"/>
      <c r="D30" s="16"/>
    </row>
    <row r="31" spans="1:4" s="1" customFormat="1" ht="16.5" customHeight="1">
      <c r="A31" s="170" t="s">
        <v>187</v>
      </c>
      <c r="B31" s="170"/>
      <c r="C31" s="171"/>
      <c r="D31" s="171"/>
    </row>
    <row r="32" spans="1:5" s="144" customFormat="1" ht="38.25">
      <c r="A32" s="142" t="s">
        <v>176</v>
      </c>
      <c r="B32" s="142" t="s">
        <v>223</v>
      </c>
      <c r="C32" s="142" t="s">
        <v>224</v>
      </c>
      <c r="D32" s="142" t="s">
        <v>225</v>
      </c>
      <c r="E32" s="143" t="s">
        <v>70</v>
      </c>
    </row>
    <row r="33" spans="1:5" s="3" customFormat="1" ht="12">
      <c r="A33" s="18">
        <v>1</v>
      </c>
      <c r="B33" s="20">
        <v>2</v>
      </c>
      <c r="C33" s="21">
        <v>3</v>
      </c>
      <c r="D33" s="21">
        <v>5</v>
      </c>
      <c r="E33" s="22" t="s">
        <v>71</v>
      </c>
    </row>
    <row r="34" spans="1:5" ht="12.75">
      <c r="A34" s="7" t="s">
        <v>188</v>
      </c>
      <c r="B34" s="8">
        <f>SUM(B10)</f>
        <v>3932729</v>
      </c>
      <c r="C34" s="8">
        <f>SUM(C10)</f>
        <v>4950940.23</v>
      </c>
      <c r="D34" s="8">
        <f>SUM(D10)</f>
        <v>4157180</v>
      </c>
      <c r="E34" s="19">
        <f aca="true" t="shared" si="1" ref="E34:E40">D34/B34*100</f>
        <v>105.70725824230452</v>
      </c>
    </row>
    <row r="35" spans="1:5" ht="12.75">
      <c r="A35" s="7" t="s">
        <v>189</v>
      </c>
      <c r="B35" s="8">
        <v>40039</v>
      </c>
      <c r="C35" s="8">
        <f>SUM(C25)</f>
        <v>15000</v>
      </c>
      <c r="D35" s="8">
        <v>59029</v>
      </c>
      <c r="E35" s="19">
        <f t="shared" si="1"/>
        <v>147.42875696196208</v>
      </c>
    </row>
    <row r="36" spans="1:5" ht="25.5">
      <c r="A36" s="7" t="s">
        <v>190</v>
      </c>
      <c r="B36" s="8">
        <f>SUM(B20)</f>
        <v>0</v>
      </c>
      <c r="C36" s="8">
        <f>SUM(C20)</f>
        <v>0</v>
      </c>
      <c r="D36" s="8">
        <f>SUM(D20)</f>
        <v>0</v>
      </c>
      <c r="E36" s="19" t="e">
        <f t="shared" si="1"/>
        <v>#DIV/0!</v>
      </c>
    </row>
    <row r="37" spans="1:5" ht="25.5">
      <c r="A37" s="7" t="s">
        <v>191</v>
      </c>
      <c r="B37" s="8">
        <f>SUM(B34:B36)</f>
        <v>3972768</v>
      </c>
      <c r="C37" s="8">
        <f>SUM(C34:C36)</f>
        <v>4965940.23</v>
      </c>
      <c r="D37" s="8">
        <f>SUM(D34:D36)</f>
        <v>4216209</v>
      </c>
      <c r="E37" s="19">
        <f t="shared" si="1"/>
        <v>106.12774267211174</v>
      </c>
    </row>
    <row r="38" spans="1:5" ht="12.75">
      <c r="A38" s="7" t="s">
        <v>192</v>
      </c>
      <c r="B38" s="8">
        <f>SUM(B13)</f>
        <v>3962455</v>
      </c>
      <c r="C38" s="8">
        <v>4950940.23</v>
      </c>
      <c r="D38" s="8">
        <f>SUM(D13)</f>
        <v>4138191</v>
      </c>
      <c r="E38" s="19">
        <f t="shared" si="1"/>
        <v>104.43502828423289</v>
      </c>
    </row>
    <row r="39" spans="1:5" ht="25.5">
      <c r="A39" s="7" t="s">
        <v>193</v>
      </c>
      <c r="B39" s="8">
        <f>SUM(B21)</f>
        <v>0</v>
      </c>
      <c r="C39" s="8">
        <f>SUM(C21)</f>
        <v>0</v>
      </c>
      <c r="D39" s="8">
        <f>SUM(D21)</f>
        <v>0</v>
      </c>
      <c r="E39" s="19" t="e">
        <f t="shared" si="1"/>
        <v>#DIV/0!</v>
      </c>
    </row>
    <row r="40" spans="1:5" ht="25.5">
      <c r="A40" s="7" t="s">
        <v>194</v>
      </c>
      <c r="B40" s="8">
        <f>SUM(B38:B39)</f>
        <v>3962455</v>
      </c>
      <c r="C40" s="8">
        <f>SUM(C38:C39)</f>
        <v>4950940.23</v>
      </c>
      <c r="D40" s="8">
        <f>SUM(D38:D39)</f>
        <v>4138191</v>
      </c>
      <c r="E40" s="19">
        <f t="shared" si="1"/>
        <v>104.43502828423289</v>
      </c>
    </row>
    <row r="41" ht="409.5" customHeight="1" hidden="1"/>
    <row r="42" ht="12.75">
      <c r="A42" s="4" t="s">
        <v>300</v>
      </c>
    </row>
    <row r="43" ht="12.75">
      <c r="B43" s="4" t="s">
        <v>297</v>
      </c>
    </row>
    <row r="45" ht="12.75">
      <c r="B45" s="4" t="s">
        <v>314</v>
      </c>
    </row>
  </sheetData>
  <sheetProtection/>
  <mergeCells count="6">
    <mergeCell ref="A5:D5"/>
    <mergeCell ref="A17:D17"/>
    <mergeCell ref="A24:C24"/>
    <mergeCell ref="A28:D28"/>
    <mergeCell ref="A31:D31"/>
    <mergeCell ref="A4:E4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90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view="pageBreakPreview" zoomScale="80" zoomScaleNormal="89" zoomScaleSheetLayoutView="80" zoomScalePageLayoutView="0" workbookViewId="0" topLeftCell="A1">
      <selection activeCell="B3" sqref="B3"/>
    </sheetView>
  </sheetViews>
  <sheetFormatPr defaultColWidth="9.140625" defaultRowHeight="30" customHeight="1"/>
  <cols>
    <col min="1" max="1" width="9.28125" style="75" customWidth="1"/>
    <col min="2" max="2" width="42.28125" style="23" customWidth="1"/>
    <col min="3" max="5" width="15.421875" style="53" customWidth="1"/>
    <col min="6" max="6" width="14.28125" style="26" customWidth="1"/>
    <col min="7" max="9" width="16.57421875" style="23" customWidth="1"/>
    <col min="10" max="13" width="15.140625" style="23" customWidth="1"/>
    <col min="14" max="14" width="16.7109375" style="23" hidden="1" customWidth="1"/>
    <col min="15" max="15" width="16.421875" style="23" hidden="1" customWidth="1"/>
    <col min="16" max="16" width="12.57421875" style="23" hidden="1" customWidth="1"/>
    <col min="17" max="17" width="15.140625" style="23" customWidth="1"/>
    <col min="18" max="16384" width="9.140625" style="23" customWidth="1"/>
  </cols>
  <sheetData>
    <row r="1" ht="30" customHeight="1">
      <c r="B1" s="23" t="s">
        <v>299</v>
      </c>
    </row>
    <row r="2" ht="30" customHeight="1">
      <c r="A2" s="75" t="s">
        <v>315</v>
      </c>
    </row>
    <row r="3" ht="30" customHeight="1">
      <c r="A3" s="75" t="s">
        <v>316</v>
      </c>
    </row>
    <row r="4" spans="1:8" ht="30" customHeight="1">
      <c r="A4" s="175" t="s">
        <v>226</v>
      </c>
      <c r="B4" s="175"/>
      <c r="C4" s="175"/>
      <c r="D4" s="175"/>
      <c r="E4" s="175"/>
      <c r="F4" s="175"/>
      <c r="G4" s="101"/>
      <c r="H4" s="101"/>
    </row>
    <row r="5" spans="1:6" s="31" customFormat="1" ht="42" customHeight="1">
      <c r="A5" s="72" t="s">
        <v>68</v>
      </c>
      <c r="B5" s="28" t="s">
        <v>69</v>
      </c>
      <c r="C5" s="29" t="s">
        <v>219</v>
      </c>
      <c r="D5" s="30" t="s">
        <v>227</v>
      </c>
      <c r="E5" s="30" t="s">
        <v>228</v>
      </c>
      <c r="F5" s="5" t="s">
        <v>70</v>
      </c>
    </row>
    <row r="6" spans="1:6" s="34" customFormat="1" ht="30" customHeight="1">
      <c r="A6" s="178">
        <v>1</v>
      </c>
      <c r="B6" s="179"/>
      <c r="C6" s="134">
        <v>2</v>
      </c>
      <c r="D6" s="70">
        <v>3</v>
      </c>
      <c r="E6" s="70">
        <v>5</v>
      </c>
      <c r="F6" s="6" t="s">
        <v>71</v>
      </c>
    </row>
    <row r="7" spans="1:6" ht="30" customHeight="1">
      <c r="A7" s="94">
        <v>6</v>
      </c>
      <c r="B7" s="95" t="s">
        <v>214</v>
      </c>
      <c r="C7" s="135">
        <v>3932729</v>
      </c>
      <c r="D7" s="135">
        <v>4950940.23</v>
      </c>
      <c r="E7" s="135">
        <v>4157180</v>
      </c>
      <c r="F7" s="91">
        <f aca="true" t="shared" si="0" ref="F7:F47">E7/C7*100</f>
        <v>105.70725824230452</v>
      </c>
    </row>
    <row r="8" spans="1:6" ht="30" customHeight="1">
      <c r="A8" s="35">
        <v>63</v>
      </c>
      <c r="B8" s="36" t="s">
        <v>79</v>
      </c>
      <c r="C8" s="55">
        <v>3047750</v>
      </c>
      <c r="D8" s="55">
        <v>4434202.26</v>
      </c>
      <c r="E8" s="55">
        <v>3637904</v>
      </c>
      <c r="F8" s="10">
        <f t="shared" si="0"/>
        <v>119.36359609548026</v>
      </c>
    </row>
    <row r="9" spans="1:6" s="38" customFormat="1" ht="30" customHeight="1">
      <c r="A9" s="35">
        <v>634</v>
      </c>
      <c r="B9" s="36" t="s">
        <v>80</v>
      </c>
      <c r="C9" s="55">
        <f>C10</f>
        <v>0</v>
      </c>
      <c r="D9" s="55">
        <v>0</v>
      </c>
      <c r="E9" s="55">
        <f>E10</f>
        <v>0</v>
      </c>
      <c r="F9" s="10" t="e">
        <f t="shared" si="0"/>
        <v>#DIV/0!</v>
      </c>
    </row>
    <row r="10" spans="1:6" ht="30" customHeight="1">
      <c r="A10" s="39">
        <v>6341</v>
      </c>
      <c r="B10" s="40" t="s">
        <v>161</v>
      </c>
      <c r="C10" s="56">
        <v>0</v>
      </c>
      <c r="D10" s="56">
        <v>0</v>
      </c>
      <c r="E10" s="56">
        <v>0</v>
      </c>
      <c r="F10" s="10" t="e">
        <f t="shared" si="0"/>
        <v>#DIV/0!</v>
      </c>
    </row>
    <row r="11" spans="1:6" s="38" customFormat="1" ht="30" customHeight="1">
      <c r="A11" s="35">
        <v>636</v>
      </c>
      <c r="B11" s="36" t="s">
        <v>81</v>
      </c>
      <c r="C11" s="55">
        <v>3047750</v>
      </c>
      <c r="D11" s="55">
        <v>4434202.26</v>
      </c>
      <c r="E11" s="55">
        <v>3637904</v>
      </c>
      <c r="F11" s="10">
        <f t="shared" si="0"/>
        <v>119.36359609548026</v>
      </c>
    </row>
    <row r="12" spans="1:6" ht="30" customHeight="1">
      <c r="A12" s="39">
        <v>6361</v>
      </c>
      <c r="B12" s="40" t="s">
        <v>142</v>
      </c>
      <c r="C12" s="56">
        <v>2995937</v>
      </c>
      <c r="D12" s="56">
        <v>4395294.26</v>
      </c>
      <c r="E12" s="56">
        <v>3598996</v>
      </c>
      <c r="F12" s="10">
        <f t="shared" si="0"/>
        <v>120.12922835159752</v>
      </c>
    </row>
    <row r="13" spans="1:6" ht="30" customHeight="1">
      <c r="A13" s="39">
        <v>6362</v>
      </c>
      <c r="B13" s="40" t="s">
        <v>143</v>
      </c>
      <c r="C13" s="56">
        <v>51813</v>
      </c>
      <c r="D13" s="56">
        <v>38908</v>
      </c>
      <c r="E13" s="56">
        <v>38908</v>
      </c>
      <c r="F13" s="10">
        <f t="shared" si="0"/>
        <v>75.09312334742246</v>
      </c>
    </row>
    <row r="14" spans="1:6" s="38" customFormat="1" ht="30" customHeight="1">
      <c r="A14" s="35">
        <v>638</v>
      </c>
      <c r="B14" s="36" t="s">
        <v>144</v>
      </c>
      <c r="C14" s="55">
        <v>0</v>
      </c>
      <c r="D14" s="55">
        <v>0</v>
      </c>
      <c r="E14" s="55">
        <v>0</v>
      </c>
      <c r="F14" s="10" t="e">
        <f t="shared" si="0"/>
        <v>#DIV/0!</v>
      </c>
    </row>
    <row r="15" spans="1:6" ht="30" customHeight="1">
      <c r="A15" s="39">
        <v>6381</v>
      </c>
      <c r="B15" s="40" t="s">
        <v>145</v>
      </c>
      <c r="C15" s="56">
        <v>0</v>
      </c>
      <c r="D15" s="56">
        <v>0</v>
      </c>
      <c r="E15" s="56">
        <v>0</v>
      </c>
      <c r="F15" s="10" t="e">
        <f t="shared" si="0"/>
        <v>#DIV/0!</v>
      </c>
    </row>
    <row r="16" spans="1:6" ht="30" customHeight="1">
      <c r="A16" s="35">
        <v>64</v>
      </c>
      <c r="B16" s="36" t="s">
        <v>147</v>
      </c>
      <c r="C16" s="55">
        <f>SUM(C17,C19)</f>
        <v>0</v>
      </c>
      <c r="D16" s="55">
        <v>0</v>
      </c>
      <c r="E16" s="55">
        <f>SUM(E17,E19)</f>
        <v>0</v>
      </c>
      <c r="F16" s="10" t="e">
        <f t="shared" si="0"/>
        <v>#DIV/0!</v>
      </c>
    </row>
    <row r="17" spans="1:6" s="38" customFormat="1" ht="30" customHeight="1">
      <c r="A17" s="35">
        <v>641</v>
      </c>
      <c r="B17" s="36" t="s">
        <v>148</v>
      </c>
      <c r="C17" s="55">
        <f>C18</f>
        <v>0</v>
      </c>
      <c r="D17" s="55">
        <v>0</v>
      </c>
      <c r="E17" s="55">
        <f>E18</f>
        <v>0</v>
      </c>
      <c r="F17" s="10" t="e">
        <f t="shared" si="0"/>
        <v>#DIV/0!</v>
      </c>
    </row>
    <row r="18" spans="1:6" ht="30" customHeight="1">
      <c r="A18" s="39">
        <v>6413</v>
      </c>
      <c r="B18" s="40" t="s">
        <v>162</v>
      </c>
      <c r="C18" s="56">
        <v>0</v>
      </c>
      <c r="D18" s="56">
        <v>0</v>
      </c>
      <c r="E18" s="56">
        <v>0</v>
      </c>
      <c r="F18" s="10" t="e">
        <f t="shared" si="0"/>
        <v>#DIV/0!</v>
      </c>
    </row>
    <row r="19" spans="1:6" s="38" customFormat="1" ht="30" customHeight="1">
      <c r="A19" s="35">
        <v>642</v>
      </c>
      <c r="B19" s="36" t="s">
        <v>149</v>
      </c>
      <c r="C19" s="55">
        <f>C20</f>
        <v>0</v>
      </c>
      <c r="D19" s="55">
        <v>0</v>
      </c>
      <c r="E19" s="55">
        <f>E20</f>
        <v>0</v>
      </c>
      <c r="F19" s="10" t="e">
        <f t="shared" si="0"/>
        <v>#DIV/0!</v>
      </c>
    </row>
    <row r="20" spans="1:6" ht="30" customHeight="1">
      <c r="A20" s="39">
        <v>6422</v>
      </c>
      <c r="B20" s="40" t="s">
        <v>163</v>
      </c>
      <c r="C20" s="56">
        <v>0</v>
      </c>
      <c r="D20" s="56">
        <v>0</v>
      </c>
      <c r="E20" s="56">
        <v>0</v>
      </c>
      <c r="F20" s="10" t="e">
        <f t="shared" si="0"/>
        <v>#DIV/0!</v>
      </c>
    </row>
    <row r="21" spans="1:6" s="38" customFormat="1" ht="30" customHeight="1">
      <c r="A21" s="35">
        <v>65</v>
      </c>
      <c r="B21" s="36" t="s">
        <v>150</v>
      </c>
      <c r="C21" s="55">
        <v>75890</v>
      </c>
      <c r="D21" s="55">
        <v>105640</v>
      </c>
      <c r="E21" s="55">
        <v>109260</v>
      </c>
      <c r="F21" s="10">
        <f t="shared" si="0"/>
        <v>143.97153775200948</v>
      </c>
    </row>
    <row r="22" spans="1:15" s="44" customFormat="1" ht="30" customHeight="1">
      <c r="A22" s="35">
        <v>652</v>
      </c>
      <c r="B22" s="36" t="s">
        <v>77</v>
      </c>
      <c r="C22" s="55">
        <v>75890</v>
      </c>
      <c r="D22" s="55">
        <v>105640</v>
      </c>
      <c r="E22" s="55">
        <v>109260</v>
      </c>
      <c r="F22" s="10">
        <f t="shared" si="0"/>
        <v>143.97153775200948</v>
      </c>
      <c r="G22" s="42"/>
      <c r="H22" s="42"/>
      <c r="I22" s="42"/>
      <c r="J22" s="42"/>
      <c r="K22" s="42"/>
      <c r="L22" s="43"/>
      <c r="M22" s="43"/>
      <c r="N22" s="43"/>
      <c r="O22" s="43"/>
    </row>
    <row r="23" spans="1:15" s="38" customFormat="1" ht="30" customHeight="1">
      <c r="A23" s="39">
        <v>6526</v>
      </c>
      <c r="B23" s="40" t="s">
        <v>78</v>
      </c>
      <c r="C23" s="56">
        <v>75890</v>
      </c>
      <c r="D23" s="56">
        <v>105640</v>
      </c>
      <c r="E23" s="56">
        <v>109260</v>
      </c>
      <c r="F23" s="10">
        <f t="shared" si="0"/>
        <v>143.97153775200948</v>
      </c>
      <c r="G23" s="45"/>
      <c r="H23" s="45"/>
      <c r="I23" s="45"/>
      <c r="J23" s="45"/>
      <c r="K23" s="45"/>
      <c r="L23" s="45"/>
      <c r="M23" s="45"/>
      <c r="N23" s="46"/>
      <c r="O23" s="46"/>
    </row>
    <row r="24" spans="1:6" ht="30" customHeight="1">
      <c r="A24" s="35">
        <v>66</v>
      </c>
      <c r="B24" s="36" t="s">
        <v>75</v>
      </c>
      <c r="C24" s="55">
        <v>1109</v>
      </c>
      <c r="D24" s="55">
        <v>14000</v>
      </c>
      <c r="E24" s="55">
        <v>11728</v>
      </c>
      <c r="F24" s="10">
        <f t="shared" si="0"/>
        <v>1057.5293056807934</v>
      </c>
    </row>
    <row r="25" spans="1:6" s="38" customFormat="1" ht="30" customHeight="1">
      <c r="A25" s="35">
        <v>661</v>
      </c>
      <c r="B25" s="36" t="s">
        <v>152</v>
      </c>
      <c r="C25" s="55">
        <f>C26</f>
        <v>0</v>
      </c>
      <c r="D25" s="55">
        <v>0</v>
      </c>
      <c r="E25" s="55">
        <f>E26</f>
        <v>0</v>
      </c>
      <c r="F25" s="10" t="e">
        <f t="shared" si="0"/>
        <v>#DIV/0!</v>
      </c>
    </row>
    <row r="26" spans="1:6" ht="30" customHeight="1">
      <c r="A26" s="39">
        <v>6615</v>
      </c>
      <c r="B26" s="40" t="s">
        <v>151</v>
      </c>
      <c r="C26" s="56">
        <v>0</v>
      </c>
      <c r="D26" s="56">
        <v>0</v>
      </c>
      <c r="E26" s="56">
        <v>0</v>
      </c>
      <c r="F26" s="10" t="e">
        <f t="shared" si="0"/>
        <v>#DIV/0!</v>
      </c>
    </row>
    <row r="27" spans="1:6" s="38" customFormat="1" ht="30" customHeight="1">
      <c r="A27" s="35">
        <v>663</v>
      </c>
      <c r="B27" s="36" t="s">
        <v>76</v>
      </c>
      <c r="C27" s="55">
        <v>1109</v>
      </c>
      <c r="D27" s="55">
        <v>14000</v>
      </c>
      <c r="E27" s="55">
        <v>11728</v>
      </c>
      <c r="F27" s="10">
        <f t="shared" si="0"/>
        <v>1057.5293056807934</v>
      </c>
    </row>
    <row r="28" spans="1:6" ht="30" customHeight="1">
      <c r="A28" s="39">
        <v>6631</v>
      </c>
      <c r="B28" s="40" t="s">
        <v>153</v>
      </c>
      <c r="C28" s="56">
        <v>0</v>
      </c>
      <c r="D28" s="56">
        <v>14000</v>
      </c>
      <c r="E28" s="56">
        <v>0</v>
      </c>
      <c r="F28" s="10" t="e">
        <f t="shared" si="0"/>
        <v>#DIV/0!</v>
      </c>
    </row>
    <row r="29" spans="1:6" ht="30" customHeight="1">
      <c r="A29" s="35">
        <v>67</v>
      </c>
      <c r="B29" s="36" t="s">
        <v>72</v>
      </c>
      <c r="C29" s="55">
        <v>807980</v>
      </c>
      <c r="D29" s="55">
        <v>397097.97</v>
      </c>
      <c r="E29" s="55">
        <v>398288</v>
      </c>
      <c r="F29" s="10">
        <f t="shared" si="0"/>
        <v>49.294289462610465</v>
      </c>
    </row>
    <row r="30" spans="1:6" ht="30" customHeight="1">
      <c r="A30" s="35">
        <v>671</v>
      </c>
      <c r="B30" s="36" t="s">
        <v>146</v>
      </c>
      <c r="C30" s="55">
        <v>807980</v>
      </c>
      <c r="D30" s="55">
        <v>397097.97</v>
      </c>
      <c r="E30" s="55">
        <v>398288</v>
      </c>
      <c r="F30" s="10">
        <f t="shared" si="0"/>
        <v>49.294289462610465</v>
      </c>
    </row>
    <row r="31" spans="1:6" ht="30" customHeight="1">
      <c r="A31" s="39">
        <v>6711</v>
      </c>
      <c r="B31" s="40" t="s">
        <v>73</v>
      </c>
      <c r="C31" s="56">
        <v>770658</v>
      </c>
      <c r="D31" s="56">
        <v>363885.47</v>
      </c>
      <c r="E31" s="56">
        <v>379138</v>
      </c>
      <c r="F31" s="10">
        <f t="shared" si="0"/>
        <v>49.19666051607847</v>
      </c>
    </row>
    <row r="32" spans="1:7" ht="37.5" customHeight="1">
      <c r="A32" s="39">
        <v>6712</v>
      </c>
      <c r="B32" s="81" t="s">
        <v>74</v>
      </c>
      <c r="C32" s="56">
        <v>37322</v>
      </c>
      <c r="D32" s="56">
        <v>33312.5</v>
      </c>
      <c r="E32" s="56">
        <v>19150</v>
      </c>
      <c r="F32" s="10">
        <f t="shared" si="0"/>
        <v>51.31021917367773</v>
      </c>
      <c r="G32" s="47"/>
    </row>
    <row r="33" spans="1:7" s="38" customFormat="1" ht="30" customHeight="1">
      <c r="A33" s="92">
        <v>7</v>
      </c>
      <c r="B33" s="88" t="s">
        <v>200</v>
      </c>
      <c r="C33" s="136">
        <f>SUM(C34,C36)</f>
        <v>0</v>
      </c>
      <c r="D33" s="136">
        <v>0</v>
      </c>
      <c r="E33" s="136">
        <f>SUM(E34,E36)</f>
        <v>0</v>
      </c>
      <c r="F33" s="91" t="e">
        <f t="shared" si="0"/>
        <v>#DIV/0!</v>
      </c>
      <c r="G33" s="47"/>
    </row>
    <row r="34" spans="1:7" s="38" customFormat="1" ht="30" customHeight="1">
      <c r="A34" s="79">
        <v>71</v>
      </c>
      <c r="B34" s="77" t="s">
        <v>201</v>
      </c>
      <c r="C34" s="137">
        <f>C35</f>
        <v>0</v>
      </c>
      <c r="D34" s="137">
        <v>0</v>
      </c>
      <c r="E34" s="137">
        <f>E35</f>
        <v>0</v>
      </c>
      <c r="F34" s="10" t="e">
        <f t="shared" si="0"/>
        <v>#DIV/0!</v>
      </c>
      <c r="G34" s="47"/>
    </row>
    <row r="35" spans="1:7" ht="30" customHeight="1">
      <c r="A35" s="78">
        <v>711</v>
      </c>
      <c r="B35" s="76" t="s">
        <v>202</v>
      </c>
      <c r="C35" s="138">
        <v>0</v>
      </c>
      <c r="D35" s="56">
        <v>0</v>
      </c>
      <c r="E35" s="56">
        <v>0</v>
      </c>
      <c r="F35" s="10" t="e">
        <f t="shared" si="0"/>
        <v>#DIV/0!</v>
      </c>
      <c r="G35" s="47"/>
    </row>
    <row r="36" spans="1:7" s="38" customFormat="1" ht="30" customHeight="1">
      <c r="A36" s="79">
        <v>72</v>
      </c>
      <c r="B36" s="77" t="s">
        <v>203</v>
      </c>
      <c r="C36" s="137">
        <f>SUM(C37:C39)</f>
        <v>0</v>
      </c>
      <c r="D36" s="137">
        <v>0</v>
      </c>
      <c r="E36" s="137">
        <f>SUM(E37:E39)</f>
        <v>0</v>
      </c>
      <c r="F36" s="10" t="e">
        <f t="shared" si="0"/>
        <v>#DIV/0!</v>
      </c>
      <c r="G36" s="47"/>
    </row>
    <row r="37" spans="1:7" ht="30" customHeight="1">
      <c r="A37" s="78">
        <v>721</v>
      </c>
      <c r="B37" s="76" t="s">
        <v>204</v>
      </c>
      <c r="C37" s="138">
        <v>0</v>
      </c>
      <c r="D37" s="56">
        <v>0</v>
      </c>
      <c r="E37" s="56">
        <v>0</v>
      </c>
      <c r="F37" s="10" t="e">
        <f t="shared" si="0"/>
        <v>#DIV/0!</v>
      </c>
      <c r="G37" s="47"/>
    </row>
    <row r="38" spans="1:7" ht="30" customHeight="1">
      <c r="A38" s="78">
        <v>722</v>
      </c>
      <c r="B38" s="76" t="s">
        <v>205</v>
      </c>
      <c r="C38" s="138">
        <v>0</v>
      </c>
      <c r="D38" s="56">
        <v>0</v>
      </c>
      <c r="E38" s="56">
        <v>0</v>
      </c>
      <c r="F38" s="10" t="e">
        <f t="shared" si="0"/>
        <v>#DIV/0!</v>
      </c>
      <c r="G38" s="47"/>
    </row>
    <row r="39" spans="1:7" ht="30" customHeight="1">
      <c r="A39" s="83">
        <v>723</v>
      </c>
      <c r="B39" s="84" t="s">
        <v>206</v>
      </c>
      <c r="C39" s="139">
        <v>0</v>
      </c>
      <c r="D39" s="140">
        <v>0</v>
      </c>
      <c r="E39" s="140">
        <v>0</v>
      </c>
      <c r="F39" s="10" t="e">
        <f t="shared" si="0"/>
        <v>#DIV/0!</v>
      </c>
      <c r="G39" s="47"/>
    </row>
    <row r="40" spans="1:7" s="38" customFormat="1" ht="30" customHeight="1">
      <c r="A40" s="87">
        <v>8</v>
      </c>
      <c r="B40" s="88" t="s">
        <v>207</v>
      </c>
      <c r="C40" s="135">
        <f>SUM(C41,C43,C45)</f>
        <v>0</v>
      </c>
      <c r="D40" s="135">
        <v>0</v>
      </c>
      <c r="E40" s="135">
        <f>SUM(E41,E43,E45)</f>
        <v>0</v>
      </c>
      <c r="F40" s="91" t="e">
        <f t="shared" si="0"/>
        <v>#DIV/0!</v>
      </c>
      <c r="G40" s="47"/>
    </row>
    <row r="41" spans="1:7" s="38" customFormat="1" ht="30" customHeight="1">
      <c r="A41" s="85">
        <v>81</v>
      </c>
      <c r="B41" s="77" t="s">
        <v>208</v>
      </c>
      <c r="C41" s="55">
        <f>SUM(C42:C42)</f>
        <v>0</v>
      </c>
      <c r="D41" s="55">
        <v>0</v>
      </c>
      <c r="E41" s="55">
        <f>SUM(E42:E42)</f>
        <v>0</v>
      </c>
      <c r="F41" s="10" t="e">
        <f t="shared" si="0"/>
        <v>#DIV/0!</v>
      </c>
      <c r="G41" s="47"/>
    </row>
    <row r="42" spans="1:7" ht="30" customHeight="1">
      <c r="A42" s="86">
        <v>818</v>
      </c>
      <c r="B42" s="76" t="s">
        <v>209</v>
      </c>
      <c r="C42" s="56">
        <v>0</v>
      </c>
      <c r="D42" s="56">
        <v>0</v>
      </c>
      <c r="E42" s="56">
        <v>0</v>
      </c>
      <c r="F42" s="10" t="e">
        <f t="shared" si="0"/>
        <v>#DIV/0!</v>
      </c>
      <c r="G42" s="47"/>
    </row>
    <row r="43" spans="1:7" s="38" customFormat="1" ht="30" customHeight="1">
      <c r="A43" s="85">
        <v>83</v>
      </c>
      <c r="B43" s="77" t="s">
        <v>210</v>
      </c>
      <c r="C43" s="55">
        <f>C44</f>
        <v>0</v>
      </c>
      <c r="D43" s="55">
        <v>0</v>
      </c>
      <c r="E43" s="55">
        <v>0</v>
      </c>
      <c r="F43" s="10" t="e">
        <f t="shared" si="0"/>
        <v>#DIV/0!</v>
      </c>
      <c r="G43" s="47"/>
    </row>
    <row r="44" spans="1:7" ht="30" customHeight="1">
      <c r="A44" s="86">
        <v>832</v>
      </c>
      <c r="B44" s="76" t="s">
        <v>211</v>
      </c>
      <c r="C44" s="56">
        <v>0</v>
      </c>
      <c r="D44" s="56">
        <v>0</v>
      </c>
      <c r="E44" s="56">
        <v>0</v>
      </c>
      <c r="F44" s="10" t="e">
        <f t="shared" si="0"/>
        <v>#DIV/0!</v>
      </c>
      <c r="G44" s="47"/>
    </row>
    <row r="45" spans="1:7" s="38" customFormat="1" ht="30" customHeight="1">
      <c r="A45" s="85">
        <v>84</v>
      </c>
      <c r="B45" s="77" t="s">
        <v>212</v>
      </c>
      <c r="C45" s="55">
        <f>SUM(C46:C46)</f>
        <v>0</v>
      </c>
      <c r="D45" s="55">
        <v>0</v>
      </c>
      <c r="E45" s="55">
        <v>0</v>
      </c>
      <c r="F45" s="10" t="e">
        <f t="shared" si="0"/>
        <v>#DIV/0!</v>
      </c>
      <c r="G45" s="47"/>
    </row>
    <row r="46" spans="1:7" ht="30" customHeight="1">
      <c r="A46" s="86">
        <v>844</v>
      </c>
      <c r="B46" s="76" t="s">
        <v>213</v>
      </c>
      <c r="C46" s="56">
        <v>0</v>
      </c>
      <c r="D46" s="56">
        <v>0</v>
      </c>
      <c r="E46" s="56">
        <v>0</v>
      </c>
      <c r="F46" s="10" t="e">
        <f t="shared" si="0"/>
        <v>#DIV/0!</v>
      </c>
      <c r="G46" s="47"/>
    </row>
    <row r="47" spans="1:6" ht="30" customHeight="1">
      <c r="A47" s="96" t="s">
        <v>82</v>
      </c>
      <c r="B47" s="97"/>
      <c r="C47" s="141">
        <f>SUM(C7,C33,C40)</f>
        <v>3932729</v>
      </c>
      <c r="D47" s="141">
        <v>4950940.23</v>
      </c>
      <c r="E47" s="141">
        <f>SUM(E7,E33,E40)</f>
        <v>4157180</v>
      </c>
      <c r="F47" s="91">
        <f t="shared" si="0"/>
        <v>105.70725824230452</v>
      </c>
    </row>
    <row r="48" spans="1:6" ht="30" customHeight="1">
      <c r="A48" s="73"/>
      <c r="B48" s="49"/>
      <c r="C48" s="62"/>
      <c r="D48" s="62"/>
      <c r="E48" s="62"/>
      <c r="F48" s="50"/>
    </row>
    <row r="49" spans="1:6" s="54" customFormat="1" ht="20.25" customHeight="1">
      <c r="A49" s="177" t="s">
        <v>154</v>
      </c>
      <c r="B49" s="177"/>
      <c r="C49" s="177"/>
      <c r="D49" s="177"/>
      <c r="E49" s="177"/>
      <c r="F49" s="177"/>
    </row>
    <row r="50" spans="1:6" s="145" customFormat="1" ht="44.25" customHeight="1">
      <c r="A50" s="27" t="s">
        <v>220</v>
      </c>
      <c r="B50" s="28" t="s">
        <v>221</v>
      </c>
      <c r="C50" s="29" t="s">
        <v>219</v>
      </c>
      <c r="D50" s="30" t="s">
        <v>229</v>
      </c>
      <c r="E50" s="30" t="s">
        <v>228</v>
      </c>
      <c r="F50" s="6" t="s">
        <v>70</v>
      </c>
    </row>
    <row r="51" spans="1:6" s="54" customFormat="1" ht="12.75">
      <c r="A51" s="176">
        <v>1</v>
      </c>
      <c r="B51" s="176"/>
      <c r="C51" s="134">
        <v>2</v>
      </c>
      <c r="D51" s="70">
        <v>3</v>
      </c>
      <c r="E51" s="70">
        <v>5</v>
      </c>
      <c r="F51" s="6" t="s">
        <v>71</v>
      </c>
    </row>
    <row r="52" spans="1:6" s="54" customFormat="1" ht="20.25" customHeight="1">
      <c r="A52" s="58">
        <v>1</v>
      </c>
      <c r="B52" s="58" t="s">
        <v>155</v>
      </c>
      <c r="C52" s="55">
        <v>807980</v>
      </c>
      <c r="D52" s="55">
        <v>397097.97</v>
      </c>
      <c r="E52" s="55">
        <v>398288</v>
      </c>
      <c r="F52" s="10">
        <f aca="true" t="shared" si="1" ref="F52:F57">E52/C52*100</f>
        <v>49.294289462610465</v>
      </c>
    </row>
    <row r="53" spans="1:6" s="54" customFormat="1" ht="20.25" customHeight="1">
      <c r="A53" s="58">
        <v>2</v>
      </c>
      <c r="B53" s="58" t="s">
        <v>159</v>
      </c>
      <c r="C53" s="48">
        <v>0</v>
      </c>
      <c r="D53" s="48">
        <v>0</v>
      </c>
      <c r="E53" s="48">
        <v>0</v>
      </c>
      <c r="F53" s="10" t="e">
        <f t="shared" si="1"/>
        <v>#DIV/0!</v>
      </c>
    </row>
    <row r="54" spans="1:6" s="54" customFormat="1" ht="20.25" customHeight="1">
      <c r="A54" s="58">
        <v>3</v>
      </c>
      <c r="B54" s="58" t="s">
        <v>156</v>
      </c>
      <c r="C54" s="48">
        <v>1109</v>
      </c>
      <c r="D54" s="48">
        <v>14000</v>
      </c>
      <c r="E54" s="55">
        <v>11728</v>
      </c>
      <c r="F54" s="10">
        <f t="shared" si="1"/>
        <v>1057.5293056807934</v>
      </c>
    </row>
    <row r="55" spans="1:6" s="54" customFormat="1" ht="20.25" customHeight="1">
      <c r="A55" s="58">
        <v>4</v>
      </c>
      <c r="B55" s="58" t="s">
        <v>157</v>
      </c>
      <c r="C55" s="48">
        <v>75890</v>
      </c>
      <c r="D55" s="48">
        <v>12500</v>
      </c>
      <c r="E55" s="55">
        <v>109260</v>
      </c>
      <c r="F55" s="10">
        <f t="shared" si="1"/>
        <v>143.97153775200948</v>
      </c>
    </row>
    <row r="56" spans="1:6" s="54" customFormat="1" ht="20.25" customHeight="1">
      <c r="A56" s="58">
        <v>5</v>
      </c>
      <c r="B56" s="58" t="s">
        <v>158</v>
      </c>
      <c r="C56" s="48">
        <v>3047750</v>
      </c>
      <c r="D56" s="48">
        <v>4527342.26</v>
      </c>
      <c r="E56" s="55">
        <v>3637904</v>
      </c>
      <c r="F56" s="10">
        <f t="shared" si="1"/>
        <v>119.36359609548026</v>
      </c>
    </row>
    <row r="57" spans="1:6" s="57" customFormat="1" ht="20.25" customHeight="1">
      <c r="A57" s="58"/>
      <c r="B57" s="60" t="s">
        <v>160</v>
      </c>
      <c r="C57" s="61">
        <v>3932729</v>
      </c>
      <c r="D57" s="61">
        <v>4950940.23</v>
      </c>
      <c r="E57" s="61">
        <v>4157180</v>
      </c>
      <c r="F57" s="10">
        <f t="shared" si="1"/>
        <v>105.70725824230452</v>
      </c>
    </row>
    <row r="58" spans="1:6" s="57" customFormat="1" ht="20.25" customHeight="1">
      <c r="A58" s="73" t="s">
        <v>300</v>
      </c>
      <c r="B58" s="163"/>
      <c r="C58" s="163" t="s">
        <v>297</v>
      </c>
      <c r="D58" s="62"/>
      <c r="E58" s="62"/>
      <c r="F58" s="50"/>
    </row>
    <row r="59" spans="1:6" s="57" customFormat="1" ht="20.25" customHeight="1">
      <c r="A59" s="73"/>
      <c r="B59" s="163"/>
      <c r="C59" s="169" t="s">
        <v>301</v>
      </c>
      <c r="D59" s="62"/>
      <c r="E59" s="62"/>
      <c r="F59" s="50"/>
    </row>
    <row r="60" spans="1:6" s="57" customFormat="1" ht="12.75">
      <c r="A60" s="59"/>
      <c r="B60" s="51"/>
      <c r="C60" s="65"/>
      <c r="D60" s="65"/>
      <c r="E60" s="65"/>
      <c r="F60" s="52"/>
    </row>
  </sheetData>
  <sheetProtection/>
  <mergeCells count="4">
    <mergeCell ref="A4:F4"/>
    <mergeCell ref="A51:B51"/>
    <mergeCell ref="A49:F49"/>
    <mergeCell ref="A6:B6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zoomScale="89" zoomScaleNormal="89" zoomScalePageLayoutView="0" workbookViewId="0" topLeftCell="A1">
      <selection activeCell="D91" sqref="D91"/>
    </sheetView>
  </sheetViews>
  <sheetFormatPr defaultColWidth="9.140625" defaultRowHeight="12.75"/>
  <cols>
    <col min="1" max="1" width="9.28125" style="75" customWidth="1"/>
    <col min="2" max="2" width="42.28125" style="23" customWidth="1"/>
    <col min="3" max="3" width="18.421875" style="24" customWidth="1"/>
    <col min="4" max="4" width="19.00390625" style="24" customWidth="1"/>
    <col min="5" max="5" width="18.00390625" style="24" customWidth="1"/>
    <col min="6" max="6" width="16.28125" style="25" customWidth="1"/>
    <col min="7" max="9" width="15.28125" style="23" customWidth="1"/>
    <col min="10" max="13" width="15.140625" style="23" customWidth="1"/>
    <col min="14" max="14" width="16.7109375" style="23" hidden="1" customWidth="1"/>
    <col min="15" max="15" width="16.421875" style="23" hidden="1" customWidth="1"/>
    <col min="16" max="16" width="12.57421875" style="23" hidden="1" customWidth="1"/>
    <col min="17" max="17" width="15.140625" style="23" customWidth="1"/>
    <col min="18" max="16384" width="9.140625" style="23" customWidth="1"/>
  </cols>
  <sheetData>
    <row r="1" ht="18.75" customHeight="1">
      <c r="B1" s="23" t="s">
        <v>299</v>
      </c>
    </row>
    <row r="2" ht="15.75" customHeight="1">
      <c r="A2" s="75" t="s">
        <v>315</v>
      </c>
    </row>
    <row r="3" ht="18.75" customHeight="1">
      <c r="A3" s="75" t="s">
        <v>316</v>
      </c>
    </row>
    <row r="4" spans="1:6" ht="22.5" customHeight="1">
      <c r="A4" s="181" t="s">
        <v>230</v>
      </c>
      <c r="B4" s="181"/>
      <c r="C4" s="181"/>
      <c r="D4" s="181"/>
      <c r="E4" s="181"/>
      <c r="F4" s="181"/>
    </row>
    <row r="5" spans="1:6" s="66" customFormat="1" ht="38.25">
      <c r="A5" s="72" t="s">
        <v>83</v>
      </c>
      <c r="B5" s="28" t="s">
        <v>69</v>
      </c>
      <c r="C5" s="29" t="s">
        <v>218</v>
      </c>
      <c r="D5" s="30" t="s">
        <v>227</v>
      </c>
      <c r="E5" s="30" t="s">
        <v>231</v>
      </c>
      <c r="F5" s="5" t="s">
        <v>70</v>
      </c>
    </row>
    <row r="6" spans="1:6" s="71" customFormat="1" ht="12.75">
      <c r="A6" s="182">
        <v>1</v>
      </c>
      <c r="B6" s="183"/>
      <c r="C6" s="32">
        <v>2</v>
      </c>
      <c r="D6" s="33">
        <v>3</v>
      </c>
      <c r="E6" s="33">
        <v>5</v>
      </c>
      <c r="F6" s="33" t="s">
        <v>71</v>
      </c>
    </row>
    <row r="7" spans="1:6" ht="12.75">
      <c r="A7" s="94">
        <v>3</v>
      </c>
      <c r="B7" s="98" t="s">
        <v>165</v>
      </c>
      <c r="C7" s="89">
        <v>3873062</v>
      </c>
      <c r="D7" s="89">
        <v>4876056.3</v>
      </c>
      <c r="E7" s="89">
        <v>4054917</v>
      </c>
      <c r="F7" s="90">
        <f aca="true" t="shared" si="0" ref="F7:F38">E7/C7*100</f>
        <v>104.69538055419716</v>
      </c>
    </row>
    <row r="8" spans="1:6" ht="12.75">
      <c r="A8" s="35">
        <v>31</v>
      </c>
      <c r="B8" s="67" t="s">
        <v>84</v>
      </c>
      <c r="C8" s="37">
        <v>2793291</v>
      </c>
      <c r="D8" s="37">
        <v>400624.06</v>
      </c>
      <c r="E8" s="37">
        <v>3339630</v>
      </c>
      <c r="F8" s="9">
        <f t="shared" si="0"/>
        <v>119.55897183644669</v>
      </c>
    </row>
    <row r="9" spans="1:6" ht="12.75">
      <c r="A9" s="35">
        <v>311</v>
      </c>
      <c r="B9" s="67" t="s">
        <v>85</v>
      </c>
      <c r="C9" s="37">
        <v>2311543</v>
      </c>
      <c r="D9" s="37">
        <v>3348053.03</v>
      </c>
      <c r="E9" s="37">
        <v>2763297</v>
      </c>
      <c r="F9" s="9">
        <f t="shared" si="0"/>
        <v>119.54339590481335</v>
      </c>
    </row>
    <row r="10" spans="1:6" ht="12.75">
      <c r="A10" s="39">
        <v>3111</v>
      </c>
      <c r="B10" s="40" t="s">
        <v>86</v>
      </c>
      <c r="C10" s="41">
        <v>2276564</v>
      </c>
      <c r="D10" s="41"/>
      <c r="E10" s="41">
        <v>2721638</v>
      </c>
      <c r="F10" s="9">
        <f t="shared" si="0"/>
        <v>119.55025204650518</v>
      </c>
    </row>
    <row r="11" spans="1:6" ht="12.75">
      <c r="A11" s="39">
        <v>3113</v>
      </c>
      <c r="B11" s="40" t="s">
        <v>132</v>
      </c>
      <c r="C11" s="41">
        <v>4721</v>
      </c>
      <c r="D11" s="41"/>
      <c r="E11" s="41">
        <v>12354</v>
      </c>
      <c r="F11" s="9">
        <f t="shared" si="0"/>
        <v>261.6818470662995</v>
      </c>
    </row>
    <row r="12" spans="1:6" ht="12.75">
      <c r="A12" s="39">
        <v>3114</v>
      </c>
      <c r="B12" s="40" t="s">
        <v>133</v>
      </c>
      <c r="C12" s="41">
        <v>30258</v>
      </c>
      <c r="D12" s="41"/>
      <c r="E12" s="41">
        <v>29305</v>
      </c>
      <c r="F12" s="9">
        <f t="shared" si="0"/>
        <v>96.85041972370944</v>
      </c>
    </row>
    <row r="13" spans="1:6" ht="12.75">
      <c r="A13" s="35">
        <v>312</v>
      </c>
      <c r="B13" s="67" t="s">
        <v>87</v>
      </c>
      <c r="C13" s="37">
        <v>99133</v>
      </c>
      <c r="D13" s="37">
        <v>130368.19</v>
      </c>
      <c r="E13" s="37">
        <v>118068</v>
      </c>
      <c r="F13" s="9">
        <f t="shared" si="0"/>
        <v>119.10060222125831</v>
      </c>
    </row>
    <row r="14" spans="1:6" ht="12.75">
      <c r="A14" s="39" t="s">
        <v>6</v>
      </c>
      <c r="B14" s="68" t="s">
        <v>87</v>
      </c>
      <c r="C14" s="41">
        <v>99133</v>
      </c>
      <c r="D14" s="41">
        <v>130368.19</v>
      </c>
      <c r="E14" s="41">
        <v>118068</v>
      </c>
      <c r="F14" s="9">
        <f t="shared" si="0"/>
        <v>119.10060222125831</v>
      </c>
    </row>
    <row r="15" spans="1:6" ht="12.75">
      <c r="A15" s="35">
        <v>313</v>
      </c>
      <c r="B15" s="67" t="s">
        <v>88</v>
      </c>
      <c r="C15" s="37">
        <v>382615</v>
      </c>
      <c r="D15" s="37">
        <v>522202.84</v>
      </c>
      <c r="E15" s="37">
        <v>458265</v>
      </c>
      <c r="F15" s="9">
        <f t="shared" si="0"/>
        <v>119.77183330501941</v>
      </c>
    </row>
    <row r="16" spans="1:6" ht="12.75">
      <c r="A16" s="39">
        <v>3132</v>
      </c>
      <c r="B16" s="68" t="s">
        <v>89</v>
      </c>
      <c r="C16" s="41">
        <v>382615</v>
      </c>
      <c r="D16" s="41"/>
      <c r="E16" s="41">
        <v>458265</v>
      </c>
      <c r="F16" s="9">
        <f t="shared" si="0"/>
        <v>119.77183330501941</v>
      </c>
    </row>
    <row r="17" spans="1:6" ht="25.5">
      <c r="A17" s="39">
        <v>3133</v>
      </c>
      <c r="B17" s="68" t="s">
        <v>90</v>
      </c>
      <c r="C17" s="41">
        <v>0</v>
      </c>
      <c r="D17" s="41"/>
      <c r="E17" s="41">
        <v>0</v>
      </c>
      <c r="F17" s="9" t="e">
        <f t="shared" si="0"/>
        <v>#DIV/0!</v>
      </c>
    </row>
    <row r="18" spans="1:6" ht="12.75">
      <c r="A18" s="35">
        <v>32</v>
      </c>
      <c r="B18" s="67" t="s">
        <v>91</v>
      </c>
      <c r="C18" s="37">
        <v>906666</v>
      </c>
      <c r="D18" s="37">
        <v>641781.99</v>
      </c>
      <c r="E18" s="37">
        <v>534754</v>
      </c>
      <c r="F18" s="9">
        <f t="shared" si="0"/>
        <v>58.98026395607644</v>
      </c>
    </row>
    <row r="19" spans="1:6" ht="12.75">
      <c r="A19" s="35">
        <v>321</v>
      </c>
      <c r="B19" s="67" t="s">
        <v>92</v>
      </c>
      <c r="C19" s="37">
        <v>165812</v>
      </c>
      <c r="D19" s="37">
        <v>200656.6</v>
      </c>
      <c r="E19" s="37">
        <v>198731</v>
      </c>
      <c r="F19" s="9">
        <f t="shared" si="0"/>
        <v>119.85320724676139</v>
      </c>
    </row>
    <row r="20" spans="1:6" ht="12.75">
      <c r="A20" s="39" t="s">
        <v>10</v>
      </c>
      <c r="B20" s="68" t="s">
        <v>93</v>
      </c>
      <c r="C20" s="41">
        <v>724</v>
      </c>
      <c r="D20" s="41"/>
      <c r="E20" s="41">
        <v>1244</v>
      </c>
      <c r="F20" s="9">
        <f t="shared" si="0"/>
        <v>171.8232044198895</v>
      </c>
    </row>
    <row r="21" spans="1:6" ht="25.5">
      <c r="A21" s="39" t="s">
        <v>9</v>
      </c>
      <c r="B21" s="68" t="s">
        <v>94</v>
      </c>
      <c r="C21" s="41">
        <v>162984</v>
      </c>
      <c r="D21" s="41"/>
      <c r="E21" s="41">
        <v>195613</v>
      </c>
      <c r="F21" s="9">
        <f t="shared" si="0"/>
        <v>120.01975654051931</v>
      </c>
    </row>
    <row r="22" spans="1:6" ht="12.75">
      <c r="A22" s="39">
        <v>3213</v>
      </c>
      <c r="B22" s="68" t="s">
        <v>95</v>
      </c>
      <c r="C22" s="41">
        <v>1080</v>
      </c>
      <c r="D22" s="41"/>
      <c r="E22" s="41">
        <v>650</v>
      </c>
      <c r="F22" s="9">
        <f t="shared" si="0"/>
        <v>60.18518518518518</v>
      </c>
    </row>
    <row r="23" spans="1:6" ht="12.75">
      <c r="A23" s="39">
        <v>3214</v>
      </c>
      <c r="B23" s="68" t="s">
        <v>233</v>
      </c>
      <c r="C23" s="41">
        <v>1024</v>
      </c>
      <c r="D23" s="41"/>
      <c r="E23" s="41">
        <v>1224</v>
      </c>
      <c r="F23" s="9">
        <f t="shared" si="0"/>
        <v>119.53125</v>
      </c>
    </row>
    <row r="24" spans="1:6" ht="12.75">
      <c r="A24" s="35">
        <v>322</v>
      </c>
      <c r="B24" s="67" t="s">
        <v>96</v>
      </c>
      <c r="C24" s="37">
        <v>200673</v>
      </c>
      <c r="D24" s="37">
        <v>241271.68</v>
      </c>
      <c r="E24" s="37">
        <v>208850</v>
      </c>
      <c r="F24" s="9">
        <f t="shared" si="0"/>
        <v>104.07478833724517</v>
      </c>
    </row>
    <row r="25" spans="1:6" ht="12.75">
      <c r="A25" s="39" t="s">
        <v>48</v>
      </c>
      <c r="B25" s="68" t="s">
        <v>97</v>
      </c>
      <c r="C25" s="41">
        <v>28897</v>
      </c>
      <c r="D25" s="41"/>
      <c r="E25" s="41">
        <v>22759</v>
      </c>
      <c r="F25" s="9">
        <f t="shared" si="0"/>
        <v>78.75904073087172</v>
      </c>
    </row>
    <row r="26" spans="1:6" ht="12.75">
      <c r="A26" s="39">
        <v>3222</v>
      </c>
      <c r="B26" s="68" t="s">
        <v>98</v>
      </c>
      <c r="C26" s="41">
        <v>95344</v>
      </c>
      <c r="D26" s="41"/>
      <c r="E26" s="41">
        <v>113283</v>
      </c>
      <c r="F26" s="9">
        <f t="shared" si="0"/>
        <v>118.8150276892096</v>
      </c>
    </row>
    <row r="27" spans="1:6" ht="12.75">
      <c r="A27" s="39" t="s">
        <v>45</v>
      </c>
      <c r="B27" s="68" t="s">
        <v>99</v>
      </c>
      <c r="C27" s="41">
        <v>49882</v>
      </c>
      <c r="D27" s="41"/>
      <c r="E27" s="41">
        <v>60600</v>
      </c>
      <c r="F27" s="9">
        <f t="shared" si="0"/>
        <v>121.48670863237241</v>
      </c>
    </row>
    <row r="28" spans="1:6" ht="25.5">
      <c r="A28" s="39" t="s">
        <v>50</v>
      </c>
      <c r="B28" s="68" t="s">
        <v>100</v>
      </c>
      <c r="C28" s="41">
        <v>3758</v>
      </c>
      <c r="D28" s="41"/>
      <c r="E28" s="41">
        <v>8457</v>
      </c>
      <c r="F28" s="9">
        <f t="shared" si="0"/>
        <v>225.03991484832358</v>
      </c>
    </row>
    <row r="29" spans="1:6" ht="12.75">
      <c r="A29" s="39">
        <v>3225</v>
      </c>
      <c r="B29" s="68" t="s">
        <v>101</v>
      </c>
      <c r="C29" s="41">
        <v>22542</v>
      </c>
      <c r="D29" s="41"/>
      <c r="E29" s="41">
        <v>3751</v>
      </c>
      <c r="F29" s="9">
        <f t="shared" si="0"/>
        <v>16.640049685032384</v>
      </c>
    </row>
    <row r="30" spans="1:6" ht="12.75">
      <c r="A30" s="39">
        <v>3227</v>
      </c>
      <c r="B30" s="68" t="s">
        <v>102</v>
      </c>
      <c r="C30" s="41">
        <v>250</v>
      </c>
      <c r="D30" s="41"/>
      <c r="E30" s="41">
        <v>0</v>
      </c>
      <c r="F30" s="9">
        <f t="shared" si="0"/>
        <v>0</v>
      </c>
    </row>
    <row r="31" spans="1:6" ht="12.75">
      <c r="A31" s="35">
        <v>323</v>
      </c>
      <c r="B31" s="67" t="s">
        <v>103</v>
      </c>
      <c r="C31" s="37">
        <v>523552</v>
      </c>
      <c r="D31" s="37">
        <v>116733.14</v>
      </c>
      <c r="E31" s="37">
        <v>110578</v>
      </c>
      <c r="F31" s="9">
        <f t="shared" si="0"/>
        <v>21.120729173033435</v>
      </c>
    </row>
    <row r="32" spans="1:6" ht="12.75">
      <c r="A32" s="39" t="s">
        <v>54</v>
      </c>
      <c r="B32" s="68" t="s">
        <v>104</v>
      </c>
      <c r="C32" s="41">
        <v>11829</v>
      </c>
      <c r="D32" s="41"/>
      <c r="E32" s="41">
        <v>10819</v>
      </c>
      <c r="F32" s="9">
        <f t="shared" si="0"/>
        <v>91.46166201707668</v>
      </c>
    </row>
    <row r="33" spans="1:6" ht="12.75">
      <c r="A33" s="39" t="s">
        <v>24</v>
      </c>
      <c r="B33" s="68" t="s">
        <v>105</v>
      </c>
      <c r="C33" s="41">
        <v>473451</v>
      </c>
      <c r="D33" s="41"/>
      <c r="E33" s="41">
        <v>57763</v>
      </c>
      <c r="F33" s="9">
        <f t="shared" si="0"/>
        <v>12.200417783466506</v>
      </c>
    </row>
    <row r="34" spans="1:6" ht="12.75">
      <c r="A34" s="39">
        <v>3233</v>
      </c>
      <c r="B34" s="68" t="s">
        <v>141</v>
      </c>
      <c r="C34" s="41">
        <v>3960</v>
      </c>
      <c r="D34" s="41"/>
      <c r="E34" s="41">
        <v>0</v>
      </c>
      <c r="F34" s="9">
        <f t="shared" si="0"/>
        <v>0</v>
      </c>
    </row>
    <row r="35" spans="1:6" ht="12.75">
      <c r="A35" s="39" t="s">
        <v>43</v>
      </c>
      <c r="B35" s="68" t="s">
        <v>106</v>
      </c>
      <c r="C35" s="41">
        <v>18000</v>
      </c>
      <c r="D35" s="41"/>
      <c r="E35" s="41">
        <v>21016</v>
      </c>
      <c r="F35" s="9">
        <f t="shared" si="0"/>
        <v>116.75555555555555</v>
      </c>
    </row>
    <row r="36" spans="1:6" ht="12.75">
      <c r="A36" s="39">
        <v>3235</v>
      </c>
      <c r="B36" s="68" t="s">
        <v>107</v>
      </c>
      <c r="C36" s="41">
        <v>2833</v>
      </c>
      <c r="D36" s="41"/>
      <c r="E36" s="41">
        <v>0</v>
      </c>
      <c r="F36" s="9">
        <f t="shared" si="0"/>
        <v>0</v>
      </c>
    </row>
    <row r="37" spans="1:6" ht="12.75">
      <c r="A37" s="39">
        <v>3236</v>
      </c>
      <c r="B37" s="68" t="s">
        <v>108</v>
      </c>
      <c r="C37" s="41">
        <v>7370</v>
      </c>
      <c r="D37" s="41"/>
      <c r="E37" s="41">
        <v>9670</v>
      </c>
      <c r="F37" s="9">
        <f t="shared" si="0"/>
        <v>131.20759837177746</v>
      </c>
    </row>
    <row r="38" spans="1:6" ht="12.75">
      <c r="A38" s="39">
        <v>3237</v>
      </c>
      <c r="B38" s="68" t="s">
        <v>109</v>
      </c>
      <c r="C38" s="41">
        <v>2284</v>
      </c>
      <c r="D38" s="41"/>
      <c r="E38" s="41">
        <v>2020</v>
      </c>
      <c r="F38" s="9">
        <f t="shared" si="0"/>
        <v>88.44133099824869</v>
      </c>
    </row>
    <row r="39" spans="1:6" ht="12.75">
      <c r="A39" s="39" t="s">
        <v>29</v>
      </c>
      <c r="B39" s="68" t="s">
        <v>110</v>
      </c>
      <c r="C39" s="41">
        <v>3825</v>
      </c>
      <c r="D39" s="41"/>
      <c r="E39" s="41">
        <v>3825</v>
      </c>
      <c r="F39" s="9">
        <f aca="true" t="shared" si="1" ref="F39:F72">E39/C39*100</f>
        <v>100</v>
      </c>
    </row>
    <row r="40" spans="1:6" ht="12.75">
      <c r="A40" s="39" t="s">
        <v>22</v>
      </c>
      <c r="B40" s="68" t="s">
        <v>111</v>
      </c>
      <c r="C40" s="41">
        <v>0</v>
      </c>
      <c r="D40" s="41"/>
      <c r="E40" s="41">
        <v>5465</v>
      </c>
      <c r="F40" s="9" t="e">
        <f t="shared" si="1"/>
        <v>#DIV/0!</v>
      </c>
    </row>
    <row r="41" spans="1:6" ht="25.5">
      <c r="A41" s="35">
        <v>324</v>
      </c>
      <c r="B41" s="67" t="s">
        <v>112</v>
      </c>
      <c r="C41" s="37">
        <v>0</v>
      </c>
      <c r="D41" s="37">
        <v>0</v>
      </c>
      <c r="E41" s="37">
        <v>0</v>
      </c>
      <c r="F41" s="9" t="e">
        <f t="shared" si="1"/>
        <v>#DIV/0!</v>
      </c>
    </row>
    <row r="42" spans="1:6" ht="25.5">
      <c r="A42" s="39">
        <v>3241</v>
      </c>
      <c r="B42" s="68" t="s">
        <v>112</v>
      </c>
      <c r="C42" s="41">
        <v>0</v>
      </c>
      <c r="D42" s="41">
        <v>0</v>
      </c>
      <c r="E42" s="41">
        <v>0</v>
      </c>
      <c r="F42" s="9" t="e">
        <f t="shared" si="1"/>
        <v>#DIV/0!</v>
      </c>
    </row>
    <row r="43" spans="1:6" ht="12.75">
      <c r="A43" s="35">
        <v>329</v>
      </c>
      <c r="B43" s="67" t="s">
        <v>113</v>
      </c>
      <c r="C43" s="37">
        <v>16629</v>
      </c>
      <c r="D43" s="37">
        <v>83120.57</v>
      </c>
      <c r="E43" s="37">
        <v>16595</v>
      </c>
      <c r="F43" s="9">
        <f t="shared" si="1"/>
        <v>99.79553791568947</v>
      </c>
    </row>
    <row r="44" spans="1:6" ht="12.75">
      <c r="A44" s="39">
        <v>3292</v>
      </c>
      <c r="B44" s="68" t="s">
        <v>114</v>
      </c>
      <c r="C44" s="41">
        <v>4241</v>
      </c>
      <c r="D44" s="41"/>
      <c r="E44" s="41">
        <v>4432</v>
      </c>
      <c r="F44" s="9">
        <f t="shared" si="1"/>
        <v>104.50365479839661</v>
      </c>
    </row>
    <row r="45" spans="1:6" ht="12.75">
      <c r="A45" s="39" t="s">
        <v>131</v>
      </c>
      <c r="B45" s="68" t="s">
        <v>115</v>
      </c>
      <c r="C45" s="41">
        <v>0</v>
      </c>
      <c r="D45" s="41"/>
      <c r="E45" s="41"/>
      <c r="F45" s="9" t="e">
        <f t="shared" si="1"/>
        <v>#DIV/0!</v>
      </c>
    </row>
    <row r="46" spans="1:6" ht="12.75">
      <c r="A46" s="39">
        <v>3294</v>
      </c>
      <c r="B46" s="68" t="s">
        <v>116</v>
      </c>
      <c r="C46" s="41">
        <v>700</v>
      </c>
      <c r="D46" s="41"/>
      <c r="E46" s="41">
        <v>700</v>
      </c>
      <c r="F46" s="9">
        <f t="shared" si="1"/>
        <v>100</v>
      </c>
    </row>
    <row r="47" spans="1:6" ht="12.75">
      <c r="A47" s="39">
        <v>3295</v>
      </c>
      <c r="B47" s="68" t="s">
        <v>117</v>
      </c>
      <c r="C47" s="41">
        <v>10875</v>
      </c>
      <c r="D47" s="41"/>
      <c r="E47" s="41">
        <v>10463</v>
      </c>
      <c r="F47" s="9">
        <f t="shared" si="1"/>
        <v>96.21149425287356</v>
      </c>
    </row>
    <row r="48" spans="1:6" ht="12.75">
      <c r="A48" s="39" t="s">
        <v>19</v>
      </c>
      <c r="B48" s="68" t="s">
        <v>113</v>
      </c>
      <c r="C48" s="41">
        <v>813</v>
      </c>
      <c r="D48" s="41"/>
      <c r="E48" s="41">
        <v>1000</v>
      </c>
      <c r="F48" s="9">
        <f t="shared" si="1"/>
        <v>123.00123001230013</v>
      </c>
    </row>
    <row r="49" spans="1:6" ht="12.75">
      <c r="A49" s="35">
        <v>34</v>
      </c>
      <c r="B49" s="67" t="s">
        <v>118</v>
      </c>
      <c r="C49" s="37">
        <v>3424</v>
      </c>
      <c r="D49" s="37">
        <v>57350.35</v>
      </c>
      <c r="E49" s="37">
        <v>3520</v>
      </c>
      <c r="F49" s="9">
        <f t="shared" si="1"/>
        <v>102.803738317757</v>
      </c>
    </row>
    <row r="50" spans="1:6" ht="12.75">
      <c r="A50" s="35">
        <v>343</v>
      </c>
      <c r="B50" s="67" t="s">
        <v>119</v>
      </c>
      <c r="C50" s="37">
        <v>3424</v>
      </c>
      <c r="D50" s="37"/>
      <c r="E50" s="37">
        <v>3520</v>
      </c>
      <c r="F50" s="9">
        <f t="shared" si="1"/>
        <v>102.803738317757</v>
      </c>
    </row>
    <row r="51" spans="1:6" ht="12.75">
      <c r="A51" s="39" t="s">
        <v>34</v>
      </c>
      <c r="B51" s="68" t="s">
        <v>120</v>
      </c>
      <c r="C51" s="41">
        <v>3424</v>
      </c>
      <c r="D51" s="41"/>
      <c r="E51" s="41">
        <v>3520</v>
      </c>
      <c r="F51" s="9">
        <f t="shared" si="1"/>
        <v>102.803738317757</v>
      </c>
    </row>
    <row r="52" spans="1:6" ht="25.5">
      <c r="A52" s="35">
        <v>36</v>
      </c>
      <c r="B52" s="67" t="s">
        <v>134</v>
      </c>
      <c r="C52" s="37">
        <v>0</v>
      </c>
      <c r="D52" s="37">
        <v>0</v>
      </c>
      <c r="E52" s="37">
        <v>0</v>
      </c>
      <c r="F52" s="9" t="e">
        <f t="shared" si="1"/>
        <v>#DIV/0!</v>
      </c>
    </row>
    <row r="53" spans="1:6" ht="25.5">
      <c r="A53" s="35">
        <v>366</v>
      </c>
      <c r="B53" s="67" t="s">
        <v>134</v>
      </c>
      <c r="C53" s="37">
        <v>0</v>
      </c>
      <c r="D53" s="37">
        <v>0</v>
      </c>
      <c r="E53" s="37">
        <v>0</v>
      </c>
      <c r="F53" s="9" t="e">
        <f t="shared" si="1"/>
        <v>#DIV/0!</v>
      </c>
    </row>
    <row r="54" spans="1:6" ht="25.5">
      <c r="A54" s="39">
        <v>3661</v>
      </c>
      <c r="B54" s="68" t="s">
        <v>134</v>
      </c>
      <c r="C54" s="41">
        <v>0</v>
      </c>
      <c r="D54" s="41">
        <v>0</v>
      </c>
      <c r="E54" s="41">
        <v>0</v>
      </c>
      <c r="F54" s="9" t="e">
        <f t="shared" si="1"/>
        <v>#DIV/0!</v>
      </c>
    </row>
    <row r="55" spans="1:6" ht="25.5">
      <c r="A55" s="35">
        <v>369</v>
      </c>
      <c r="B55" s="67" t="s">
        <v>135</v>
      </c>
      <c r="C55" s="37">
        <v>0</v>
      </c>
      <c r="D55" s="37">
        <v>0</v>
      </c>
      <c r="E55" s="37">
        <v>0</v>
      </c>
      <c r="F55" s="9" t="e">
        <f t="shared" si="1"/>
        <v>#DIV/0!</v>
      </c>
    </row>
    <row r="56" spans="1:6" ht="25.5">
      <c r="A56" s="39">
        <v>3691</v>
      </c>
      <c r="B56" s="68" t="s">
        <v>135</v>
      </c>
      <c r="C56" s="41">
        <v>0</v>
      </c>
      <c r="D56" s="41">
        <v>0</v>
      </c>
      <c r="E56" s="41">
        <v>0</v>
      </c>
      <c r="F56" s="9" t="e">
        <f t="shared" si="1"/>
        <v>#DIV/0!</v>
      </c>
    </row>
    <row r="57" spans="1:6" ht="25.5">
      <c r="A57" s="35">
        <v>37</v>
      </c>
      <c r="B57" s="67" t="s">
        <v>136</v>
      </c>
      <c r="C57" s="37">
        <v>169681</v>
      </c>
      <c r="D57" s="37">
        <v>176299.9</v>
      </c>
      <c r="E57" s="37">
        <v>177013</v>
      </c>
      <c r="F57" s="9">
        <f t="shared" si="1"/>
        <v>104.32104949876533</v>
      </c>
    </row>
    <row r="58" spans="1:6" ht="25.5">
      <c r="A58" s="35">
        <v>372</v>
      </c>
      <c r="B58" s="67" t="s">
        <v>136</v>
      </c>
      <c r="C58" s="37">
        <v>169681</v>
      </c>
      <c r="D58" s="37">
        <v>176299.9</v>
      </c>
      <c r="E58" s="37">
        <v>177013</v>
      </c>
      <c r="F58" s="9">
        <f t="shared" si="1"/>
        <v>104.32104949876533</v>
      </c>
    </row>
    <row r="59" spans="1:6" ht="25.5">
      <c r="A59" s="39">
        <v>3722</v>
      </c>
      <c r="B59" s="68" t="s">
        <v>136</v>
      </c>
      <c r="C59" s="41">
        <v>169681</v>
      </c>
      <c r="D59" s="41">
        <v>176299.9</v>
      </c>
      <c r="E59" s="41">
        <v>177013</v>
      </c>
      <c r="F59" s="9">
        <f t="shared" si="1"/>
        <v>104.32104949876533</v>
      </c>
    </row>
    <row r="60" spans="1:6" ht="12.75">
      <c r="A60" s="94">
        <v>4</v>
      </c>
      <c r="B60" s="98" t="s">
        <v>138</v>
      </c>
      <c r="C60" s="89">
        <v>89393</v>
      </c>
      <c r="D60" s="89">
        <v>74883.93</v>
      </c>
      <c r="E60" s="89">
        <v>83274</v>
      </c>
      <c r="F60" s="90">
        <f t="shared" si="1"/>
        <v>93.15494501806629</v>
      </c>
    </row>
    <row r="61" spans="1:6" ht="25.5">
      <c r="A61" s="35">
        <v>41</v>
      </c>
      <c r="B61" s="67" t="s">
        <v>164</v>
      </c>
      <c r="C61" s="37">
        <v>1226</v>
      </c>
      <c r="D61" s="37">
        <v>0</v>
      </c>
      <c r="E61" s="37">
        <v>0</v>
      </c>
      <c r="F61" s="9">
        <f t="shared" si="1"/>
        <v>0</v>
      </c>
    </row>
    <row r="62" spans="1:6" ht="12.75">
      <c r="A62" s="35">
        <v>412</v>
      </c>
      <c r="B62" s="67" t="s">
        <v>303</v>
      </c>
      <c r="C62" s="37">
        <v>1226</v>
      </c>
      <c r="D62" s="37">
        <v>0</v>
      </c>
      <c r="E62" s="37">
        <v>0</v>
      </c>
      <c r="F62" s="9">
        <f t="shared" si="1"/>
        <v>0</v>
      </c>
    </row>
    <row r="63" spans="1:6" ht="12.75">
      <c r="A63" s="39">
        <v>4123</v>
      </c>
      <c r="B63" s="68" t="s">
        <v>139</v>
      </c>
      <c r="C63" s="41">
        <v>1226</v>
      </c>
      <c r="D63" s="41">
        <v>0</v>
      </c>
      <c r="E63" s="41">
        <v>0</v>
      </c>
      <c r="F63" s="9">
        <f t="shared" si="1"/>
        <v>0</v>
      </c>
    </row>
    <row r="64" spans="1:6" ht="25.5">
      <c r="A64" s="35">
        <v>42</v>
      </c>
      <c r="B64" s="67" t="s">
        <v>121</v>
      </c>
      <c r="C64" s="37">
        <v>88167</v>
      </c>
      <c r="D64" s="37">
        <v>74883.93</v>
      </c>
      <c r="E64" s="37">
        <v>83274</v>
      </c>
      <c r="F64" s="9">
        <f t="shared" si="1"/>
        <v>94.45030453571064</v>
      </c>
    </row>
    <row r="65" spans="1:6" ht="12.75">
      <c r="A65" s="35">
        <v>421</v>
      </c>
      <c r="B65" s="67" t="s">
        <v>304</v>
      </c>
      <c r="C65" s="37"/>
      <c r="D65" s="37">
        <v>10625</v>
      </c>
      <c r="E65" s="37">
        <v>10625</v>
      </c>
      <c r="F65" s="9"/>
    </row>
    <row r="66" spans="1:6" ht="12.75">
      <c r="A66" s="39">
        <v>4212</v>
      </c>
      <c r="B66" s="68" t="s">
        <v>305</v>
      </c>
      <c r="C66" s="37"/>
      <c r="D66" s="37">
        <v>10625</v>
      </c>
      <c r="E66" s="41">
        <v>10625</v>
      </c>
      <c r="F66" s="9"/>
    </row>
    <row r="67" spans="1:6" ht="12.75">
      <c r="A67" s="35">
        <v>422</v>
      </c>
      <c r="B67" s="67" t="s">
        <v>122</v>
      </c>
      <c r="C67" s="37">
        <v>48010</v>
      </c>
      <c r="D67" s="37">
        <v>23587.5</v>
      </c>
      <c r="E67" s="37">
        <v>30887</v>
      </c>
      <c r="F67" s="9">
        <f t="shared" si="1"/>
        <v>64.33451364299104</v>
      </c>
    </row>
    <row r="68" spans="1:6" ht="12.75">
      <c r="A68" s="39" t="s">
        <v>27</v>
      </c>
      <c r="B68" s="68" t="s">
        <v>123</v>
      </c>
      <c r="C68" s="41">
        <v>48010</v>
      </c>
      <c r="D68" s="41"/>
      <c r="E68" s="41">
        <v>27450</v>
      </c>
      <c r="F68" s="9">
        <f t="shared" si="1"/>
        <v>57.17558841907936</v>
      </c>
    </row>
    <row r="69" spans="1:6" ht="12.75">
      <c r="A69" s="39">
        <v>4222</v>
      </c>
      <c r="B69" s="68" t="s">
        <v>124</v>
      </c>
      <c r="C69" s="41">
        <v>0</v>
      </c>
      <c r="D69" s="41"/>
      <c r="E69" s="41">
        <v>0</v>
      </c>
      <c r="F69" s="9" t="e">
        <f t="shared" si="1"/>
        <v>#DIV/0!</v>
      </c>
    </row>
    <row r="70" spans="1:6" ht="12.75">
      <c r="A70" s="39">
        <v>4223</v>
      </c>
      <c r="B70" s="68" t="s">
        <v>125</v>
      </c>
      <c r="C70" s="41">
        <v>0</v>
      </c>
      <c r="D70" s="41"/>
      <c r="E70" s="41">
        <v>0</v>
      </c>
      <c r="F70" s="9" t="e">
        <f t="shared" si="1"/>
        <v>#DIV/0!</v>
      </c>
    </row>
    <row r="71" spans="1:6" ht="12.75">
      <c r="A71" s="39">
        <v>4224</v>
      </c>
      <c r="B71" s="68" t="s">
        <v>126</v>
      </c>
      <c r="C71" s="41">
        <v>0</v>
      </c>
      <c r="D71" s="41"/>
      <c r="E71" s="41">
        <v>0</v>
      </c>
      <c r="F71" s="9" t="e">
        <f t="shared" si="1"/>
        <v>#DIV/0!</v>
      </c>
    </row>
    <row r="72" spans="1:6" ht="12.75">
      <c r="A72" s="39">
        <v>4225</v>
      </c>
      <c r="B72" s="68" t="s">
        <v>137</v>
      </c>
      <c r="C72" s="41">
        <v>0</v>
      </c>
      <c r="D72" s="41"/>
      <c r="E72" s="41">
        <v>0</v>
      </c>
      <c r="F72" s="9" t="e">
        <f t="shared" si="1"/>
        <v>#DIV/0!</v>
      </c>
    </row>
    <row r="73" spans="1:6" ht="12.75">
      <c r="A73" s="39">
        <v>4226</v>
      </c>
      <c r="B73" s="68" t="s">
        <v>127</v>
      </c>
      <c r="C73" s="41">
        <v>0</v>
      </c>
      <c r="D73" s="41"/>
      <c r="E73" s="41">
        <v>0</v>
      </c>
      <c r="F73" s="9" t="e">
        <f>E73/C73*100</f>
        <v>#DIV/0!</v>
      </c>
    </row>
    <row r="74" spans="1:6" ht="12.75">
      <c r="A74" s="39">
        <v>4227</v>
      </c>
      <c r="B74" s="68" t="s">
        <v>128</v>
      </c>
      <c r="C74" s="41">
        <v>0</v>
      </c>
      <c r="D74" s="41"/>
      <c r="E74" s="41">
        <v>3437</v>
      </c>
      <c r="F74" s="9" t="e">
        <f>E74/C74*100</f>
        <v>#DIV/0!</v>
      </c>
    </row>
    <row r="75" spans="1:6" ht="25.5">
      <c r="A75" s="35">
        <v>424</v>
      </c>
      <c r="B75" s="67" t="s">
        <v>140</v>
      </c>
      <c r="C75" s="37">
        <v>40157</v>
      </c>
      <c r="D75" s="37">
        <v>40671.43</v>
      </c>
      <c r="E75" s="37">
        <v>41762</v>
      </c>
      <c r="F75" s="9">
        <f>E75/C75*100</f>
        <v>103.99681251089474</v>
      </c>
    </row>
    <row r="76" spans="1:6" ht="12.75">
      <c r="A76" s="39">
        <v>4241</v>
      </c>
      <c r="B76" s="68" t="s">
        <v>129</v>
      </c>
      <c r="C76" s="80">
        <v>40157</v>
      </c>
      <c r="D76" s="41">
        <v>40671.43</v>
      </c>
      <c r="E76" s="41">
        <v>41762</v>
      </c>
      <c r="F76" s="9">
        <f>E76/C76*100</f>
        <v>103.99681251089474</v>
      </c>
    </row>
    <row r="77" spans="1:6" ht="25.5">
      <c r="A77" s="35">
        <v>45</v>
      </c>
      <c r="B77" s="67" t="s">
        <v>234</v>
      </c>
      <c r="C77" s="82">
        <v>0</v>
      </c>
      <c r="D77" s="37">
        <v>0</v>
      </c>
      <c r="E77" s="37">
        <v>0</v>
      </c>
      <c r="F77" s="9">
        <v>0</v>
      </c>
    </row>
    <row r="78" spans="1:6" ht="12.75">
      <c r="A78" s="39">
        <v>451</v>
      </c>
      <c r="B78" s="68" t="s">
        <v>235</v>
      </c>
      <c r="C78" s="80">
        <v>0</v>
      </c>
      <c r="D78" s="41">
        <v>0</v>
      </c>
      <c r="E78" s="41">
        <v>0</v>
      </c>
      <c r="F78" s="9">
        <v>0</v>
      </c>
    </row>
    <row r="79" spans="1:6" s="38" customFormat="1" ht="25.5">
      <c r="A79" s="87">
        <v>5</v>
      </c>
      <c r="B79" s="88" t="s">
        <v>215</v>
      </c>
      <c r="C79" s="93">
        <v>0</v>
      </c>
      <c r="D79" s="89">
        <v>0</v>
      </c>
      <c r="E79" s="89">
        <v>0</v>
      </c>
      <c r="F79" s="90" t="e">
        <f>E79/C79*100</f>
        <v>#DIV/0!</v>
      </c>
    </row>
    <row r="80" spans="1:6" s="38" customFormat="1" ht="25.5">
      <c r="A80" s="85">
        <v>54</v>
      </c>
      <c r="B80" s="77" t="s">
        <v>216</v>
      </c>
      <c r="C80" s="82">
        <v>0</v>
      </c>
      <c r="D80" s="37">
        <v>0</v>
      </c>
      <c r="E80" s="37">
        <v>0</v>
      </c>
      <c r="F80" s="9" t="e">
        <f>E80/C80*100</f>
        <v>#DIV/0!</v>
      </c>
    </row>
    <row r="81" spans="1:6" ht="25.5">
      <c r="A81" s="86">
        <v>544</v>
      </c>
      <c r="B81" s="76" t="s">
        <v>217</v>
      </c>
      <c r="C81" s="80">
        <v>0</v>
      </c>
      <c r="D81" s="41">
        <v>0</v>
      </c>
      <c r="E81" s="41">
        <v>0</v>
      </c>
      <c r="F81" s="9" t="e">
        <f>E81/C81*100</f>
        <v>#DIV/0!</v>
      </c>
    </row>
    <row r="82" spans="1:6" ht="19.5" customHeight="1">
      <c r="A82" s="99" t="s">
        <v>130</v>
      </c>
      <c r="B82" s="100"/>
      <c r="C82" s="89">
        <v>3962455</v>
      </c>
      <c r="D82" s="89">
        <v>4950940.23</v>
      </c>
      <c r="E82" s="89">
        <v>4138191</v>
      </c>
      <c r="F82" s="90">
        <f>E82/C82*100</f>
        <v>104.43502828423289</v>
      </c>
    </row>
    <row r="83" spans="1:6" ht="12.75">
      <c r="A83" s="74"/>
      <c r="B83" s="63"/>
      <c r="C83" s="64"/>
      <c r="D83" s="64"/>
      <c r="E83" s="64"/>
      <c r="F83" s="69"/>
    </row>
    <row r="84" spans="1:6" ht="19.5" customHeight="1">
      <c r="A84" s="177" t="s">
        <v>166</v>
      </c>
      <c r="B84" s="177"/>
      <c r="C84" s="177"/>
      <c r="D84" s="177"/>
      <c r="E84" s="177"/>
      <c r="F84" s="177"/>
    </row>
    <row r="85" spans="1:6" s="31" customFormat="1" ht="39" customHeight="1">
      <c r="A85" s="27" t="s">
        <v>220</v>
      </c>
      <c r="B85" s="28" t="s">
        <v>221</v>
      </c>
      <c r="C85" s="29" t="s">
        <v>222</v>
      </c>
      <c r="D85" s="30" t="s">
        <v>227</v>
      </c>
      <c r="E85" s="30" t="s">
        <v>232</v>
      </c>
      <c r="F85" s="5" t="s">
        <v>70</v>
      </c>
    </row>
    <row r="86" spans="1:6" s="71" customFormat="1" ht="13.5" customHeight="1">
      <c r="A86" s="180">
        <v>1</v>
      </c>
      <c r="B86" s="180"/>
      <c r="C86" s="32">
        <v>2</v>
      </c>
      <c r="D86" s="33">
        <v>3</v>
      </c>
      <c r="E86" s="33">
        <v>5</v>
      </c>
      <c r="F86" s="33" t="s">
        <v>71</v>
      </c>
    </row>
    <row r="87" spans="1:6" ht="19.5" customHeight="1">
      <c r="A87" s="58">
        <v>1</v>
      </c>
      <c r="B87" s="58" t="s">
        <v>155</v>
      </c>
      <c r="C87" s="55">
        <v>899171</v>
      </c>
      <c r="D87" s="48">
        <v>397097.97</v>
      </c>
      <c r="E87" s="55">
        <v>398288</v>
      </c>
      <c r="F87" s="10">
        <f aca="true" t="shared" si="2" ref="F87:F92">E87/C87*100</f>
        <v>44.29502285994544</v>
      </c>
    </row>
    <row r="88" spans="1:6" ht="19.5" customHeight="1">
      <c r="A88" s="58">
        <v>2</v>
      </c>
      <c r="B88" s="58" t="s">
        <v>159</v>
      </c>
      <c r="C88" s="48">
        <v>0</v>
      </c>
      <c r="D88" s="48">
        <v>0</v>
      </c>
      <c r="E88" s="48">
        <v>0</v>
      </c>
      <c r="F88" s="10" t="e">
        <f t="shared" si="2"/>
        <v>#DIV/0!</v>
      </c>
    </row>
    <row r="89" spans="1:6" ht="19.5" customHeight="1">
      <c r="A89" s="58">
        <v>3</v>
      </c>
      <c r="B89" s="58" t="s">
        <v>156</v>
      </c>
      <c r="C89" s="48">
        <v>1109</v>
      </c>
      <c r="D89" s="48">
        <v>14000</v>
      </c>
      <c r="E89" s="55">
        <v>11728</v>
      </c>
      <c r="F89" s="10">
        <f t="shared" si="2"/>
        <v>1057.5293056807934</v>
      </c>
    </row>
    <row r="90" spans="1:6" ht="19.5" customHeight="1">
      <c r="A90" s="58">
        <v>4</v>
      </c>
      <c r="B90" s="58" t="s">
        <v>157</v>
      </c>
      <c r="C90" s="48">
        <v>75890</v>
      </c>
      <c r="D90" s="48">
        <v>12500</v>
      </c>
      <c r="E90" s="55">
        <v>109260</v>
      </c>
      <c r="F90" s="10">
        <f t="shared" si="2"/>
        <v>143.97153775200948</v>
      </c>
    </row>
    <row r="91" spans="1:6" ht="19.5" customHeight="1">
      <c r="A91" s="58">
        <v>5</v>
      </c>
      <c r="B91" s="58" t="s">
        <v>158</v>
      </c>
      <c r="C91" s="48">
        <v>2986285</v>
      </c>
      <c r="D91" s="48">
        <v>4527342.26</v>
      </c>
      <c r="E91" s="55">
        <v>3618915</v>
      </c>
      <c r="F91" s="10">
        <f t="shared" si="2"/>
        <v>121.18451520869576</v>
      </c>
    </row>
    <row r="92" spans="1:6" ht="19.5" customHeight="1">
      <c r="A92" s="58"/>
      <c r="B92" s="60" t="s">
        <v>160</v>
      </c>
      <c r="C92" s="48">
        <v>3962455</v>
      </c>
      <c r="D92" s="61">
        <v>4950940.23</v>
      </c>
      <c r="E92" s="61">
        <v>4138191</v>
      </c>
      <c r="F92" s="10">
        <f t="shared" si="2"/>
        <v>104.43502828423289</v>
      </c>
    </row>
    <row r="93" ht="12.75">
      <c r="A93" s="75" t="s">
        <v>300</v>
      </c>
    </row>
    <row r="94" ht="12.75">
      <c r="B94" s="23" t="s">
        <v>297</v>
      </c>
    </row>
    <row r="95" ht="12.75">
      <c r="B95" s="23" t="s">
        <v>302</v>
      </c>
    </row>
  </sheetData>
  <sheetProtection/>
  <mergeCells count="4">
    <mergeCell ref="A86:B86"/>
    <mergeCell ref="A4:F4"/>
    <mergeCell ref="A6:B6"/>
    <mergeCell ref="A84:F84"/>
  </mergeCells>
  <printOptions/>
  <pageMargins left="0.7" right="0.7" top="0.75" bottom="0.75" header="0.3" footer="0.3"/>
  <pageSetup fitToHeight="2" fitToWidth="1" horizontalDpi="600" verticalDpi="600" orientation="portrait" paperSize="9" scale="72" r:id="rId1"/>
  <rowBreaks count="1" manualBreakCount="1">
    <brk id="8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197"/>
  <sheetViews>
    <sheetView showGridLines="0" tabSelected="1" zoomScalePageLayoutView="0" workbookViewId="0" topLeftCell="A1">
      <selection activeCell="A1" sqref="A1"/>
    </sheetView>
  </sheetViews>
  <sheetFormatPr defaultColWidth="8.8515625" defaultRowHeight="27" customHeight="1"/>
  <cols>
    <col min="1" max="1" width="9.421875" style="102" customWidth="1"/>
    <col min="2" max="2" width="13.140625" style="102" customWidth="1"/>
    <col min="3" max="3" width="47.421875" style="102" customWidth="1"/>
    <col min="4" max="4" width="15.140625" style="131" customWidth="1"/>
    <col min="5" max="5" width="13.7109375" style="132" customWidth="1"/>
    <col min="6" max="6" width="16.28125" style="132" customWidth="1"/>
    <col min="7" max="7" width="14.28125" style="132" customWidth="1"/>
    <col min="8" max="8" width="11.7109375" style="105" customWidth="1"/>
    <col min="9" max="11" width="11.140625" style="102" customWidth="1"/>
    <col min="12" max="16384" width="8.8515625" style="102" customWidth="1"/>
  </cols>
  <sheetData>
    <row r="1" ht="22.5" customHeight="1"/>
    <row r="2" spans="1:3" ht="21.75" customHeight="1">
      <c r="A2" s="102" t="s">
        <v>315</v>
      </c>
      <c r="C2" s="102" t="s">
        <v>299</v>
      </c>
    </row>
    <row r="3" ht="21.75" customHeight="1">
      <c r="A3" s="102" t="s">
        <v>316</v>
      </c>
    </row>
    <row r="4" spans="1:8" ht="27" customHeight="1">
      <c r="A4" s="187" t="s">
        <v>238</v>
      </c>
      <c r="B4" s="187"/>
      <c r="C4" s="187"/>
      <c r="D4" s="187"/>
      <c r="E4" s="187"/>
      <c r="F4" s="187"/>
      <c r="G4" s="187"/>
      <c r="H4" s="187"/>
    </row>
    <row r="5" spans="1:8" s="105" customFormat="1" ht="27" customHeight="1">
      <c r="A5" s="103"/>
      <c r="B5" s="184" t="s">
        <v>0</v>
      </c>
      <c r="C5" s="185"/>
      <c r="D5" s="103" t="s">
        <v>65</v>
      </c>
      <c r="E5" s="133" t="s">
        <v>1</v>
      </c>
      <c r="F5" s="133" t="s">
        <v>236</v>
      </c>
      <c r="G5" s="133" t="s">
        <v>237</v>
      </c>
      <c r="H5" s="103" t="s">
        <v>67</v>
      </c>
    </row>
    <row r="6" spans="1:9" s="110" customFormat="1" ht="14.25" customHeight="1">
      <c r="A6" s="106"/>
      <c r="B6" s="186" t="s">
        <v>2</v>
      </c>
      <c r="C6" s="185"/>
      <c r="D6" s="107"/>
      <c r="E6" s="108">
        <v>2</v>
      </c>
      <c r="F6" s="108">
        <v>3</v>
      </c>
      <c r="G6" s="108">
        <v>5</v>
      </c>
      <c r="H6" s="107" t="s">
        <v>66</v>
      </c>
      <c r="I6" s="109"/>
    </row>
    <row r="7" spans="1:8" s="116" customFormat="1" ht="27" customHeight="1">
      <c r="A7" s="111"/>
      <c r="B7" s="112"/>
      <c r="C7" s="112" t="s">
        <v>167</v>
      </c>
      <c r="D7" s="113"/>
      <c r="E7" s="114">
        <v>3925369.46</v>
      </c>
      <c r="F7" s="114">
        <v>4950940.23</v>
      </c>
      <c r="G7" s="114">
        <v>4111416.93</v>
      </c>
      <c r="H7" s="115">
        <f>G7/E7*100</f>
        <v>104.73961679010975</v>
      </c>
    </row>
    <row r="8" spans="1:8" ht="27" customHeight="1">
      <c r="A8" s="117">
        <v>2101</v>
      </c>
      <c r="B8" s="118" t="s">
        <v>3</v>
      </c>
      <c r="C8" s="117" t="s">
        <v>239</v>
      </c>
      <c r="D8" s="118"/>
      <c r="E8" s="104">
        <v>3126586.08</v>
      </c>
      <c r="F8" s="104">
        <v>4328667.34</v>
      </c>
      <c r="G8" s="104">
        <v>3571174.45</v>
      </c>
      <c r="H8" s="119">
        <v>107.64</v>
      </c>
    </row>
    <row r="9" spans="1:8" ht="27" customHeight="1">
      <c r="A9" s="120" t="s">
        <v>240</v>
      </c>
      <c r="B9" s="121" t="s">
        <v>4</v>
      </c>
      <c r="C9" s="120" t="s">
        <v>241</v>
      </c>
      <c r="D9" s="122"/>
      <c r="E9" s="123">
        <v>91008</v>
      </c>
      <c r="F9" s="123">
        <v>96432</v>
      </c>
      <c r="G9" s="124">
        <v>96432.04</v>
      </c>
      <c r="H9" s="115">
        <f aca="true" t="shared" si="0" ref="H9:H40">G9/E9*100</f>
        <v>105.95995956399437</v>
      </c>
    </row>
    <row r="10" spans="1:8" ht="27" customHeight="1">
      <c r="A10" s="121"/>
      <c r="B10" s="120">
        <v>3</v>
      </c>
      <c r="C10" s="120" t="s">
        <v>169</v>
      </c>
      <c r="D10" s="122"/>
      <c r="E10" s="123">
        <v>91008</v>
      </c>
      <c r="F10" s="123">
        <v>96432</v>
      </c>
      <c r="G10" s="123">
        <v>96432.04</v>
      </c>
      <c r="H10" s="115">
        <f t="shared" si="0"/>
        <v>105.95995956399437</v>
      </c>
    </row>
    <row r="11" spans="1:8" ht="27" customHeight="1">
      <c r="A11" s="121"/>
      <c r="B11" s="120">
        <v>32</v>
      </c>
      <c r="C11" s="120" t="s">
        <v>168</v>
      </c>
      <c r="D11" s="122"/>
      <c r="E11" s="123">
        <v>87908</v>
      </c>
      <c r="F11" s="123">
        <v>92912</v>
      </c>
      <c r="G11" s="123">
        <v>92912.04</v>
      </c>
      <c r="H11" s="115">
        <f t="shared" si="0"/>
        <v>105.69236019474906</v>
      </c>
    </row>
    <row r="12" spans="1:8" ht="27" customHeight="1">
      <c r="A12" s="121"/>
      <c r="B12" s="120" t="s">
        <v>7</v>
      </c>
      <c r="C12" s="120" t="s">
        <v>8</v>
      </c>
      <c r="D12" s="122"/>
      <c r="E12" s="123">
        <v>2804</v>
      </c>
      <c r="F12" s="124">
        <v>3118</v>
      </c>
      <c r="G12" s="123">
        <v>3118</v>
      </c>
      <c r="H12" s="115">
        <f t="shared" si="0"/>
        <v>111.19828815977175</v>
      </c>
    </row>
    <row r="13" spans="1:8" ht="27" customHeight="1">
      <c r="A13" s="125"/>
      <c r="B13" s="125" t="s">
        <v>10</v>
      </c>
      <c r="C13" s="125" t="s">
        <v>11</v>
      </c>
      <c r="D13" s="126">
        <v>48005</v>
      </c>
      <c r="E13" s="127">
        <v>724</v>
      </c>
      <c r="F13" s="127"/>
      <c r="G13" s="127">
        <v>1244</v>
      </c>
      <c r="H13" s="130">
        <f t="shared" si="0"/>
        <v>171.8232044198895</v>
      </c>
    </row>
    <row r="14" spans="1:8" ht="27" customHeight="1">
      <c r="A14" s="125"/>
      <c r="B14" s="125" t="s">
        <v>36</v>
      </c>
      <c r="C14" s="125" t="s">
        <v>37</v>
      </c>
      <c r="D14" s="126">
        <v>48005</v>
      </c>
      <c r="E14" s="127">
        <v>1080</v>
      </c>
      <c r="F14" s="127"/>
      <c r="G14" s="127">
        <v>650</v>
      </c>
      <c r="H14" s="130">
        <f t="shared" si="0"/>
        <v>60.18518518518518</v>
      </c>
    </row>
    <row r="15" spans="1:8" ht="27" customHeight="1">
      <c r="A15" s="125"/>
      <c r="B15" s="125">
        <v>3214</v>
      </c>
      <c r="C15" s="125" t="s">
        <v>242</v>
      </c>
      <c r="D15" s="126">
        <v>48005</v>
      </c>
      <c r="E15" s="127">
        <v>1000</v>
      </c>
      <c r="F15" s="127"/>
      <c r="G15" s="127">
        <v>1224</v>
      </c>
      <c r="H15" s="130">
        <f t="shared" si="0"/>
        <v>122.39999999999999</v>
      </c>
    </row>
    <row r="16" spans="1:8" ht="27" customHeight="1">
      <c r="A16" s="121"/>
      <c r="B16" s="120" t="s">
        <v>38</v>
      </c>
      <c r="C16" s="120" t="s">
        <v>39</v>
      </c>
      <c r="D16" s="122"/>
      <c r="E16" s="129">
        <v>25917.09</v>
      </c>
      <c r="F16" s="129">
        <v>31369</v>
      </c>
      <c r="G16" s="129">
        <v>31369</v>
      </c>
      <c r="H16" s="130">
        <f t="shared" si="0"/>
        <v>121.03596507169594</v>
      </c>
    </row>
    <row r="17" spans="1:8" ht="27" customHeight="1">
      <c r="A17" s="125"/>
      <c r="B17" s="125" t="s">
        <v>48</v>
      </c>
      <c r="C17" s="125" t="s">
        <v>49</v>
      </c>
      <c r="D17" s="126">
        <v>48005</v>
      </c>
      <c r="E17" s="127">
        <v>21160.84</v>
      </c>
      <c r="F17" s="127"/>
      <c r="G17" s="127">
        <v>21990.66</v>
      </c>
      <c r="H17" s="130">
        <f t="shared" si="0"/>
        <v>103.92148893900242</v>
      </c>
    </row>
    <row r="18" spans="1:8" ht="27" customHeight="1">
      <c r="A18" s="125"/>
      <c r="B18" s="125" t="s">
        <v>50</v>
      </c>
      <c r="C18" s="125" t="s">
        <v>51</v>
      </c>
      <c r="D18" s="126">
        <v>48005</v>
      </c>
      <c r="E18" s="127">
        <v>2100</v>
      </c>
      <c r="F18" s="127"/>
      <c r="G18" s="127">
        <v>7600</v>
      </c>
      <c r="H18" s="130">
        <f t="shared" si="0"/>
        <v>361.9047619047619</v>
      </c>
    </row>
    <row r="19" spans="1:8" ht="27" customHeight="1">
      <c r="A19" s="125"/>
      <c r="B19" s="125" t="s">
        <v>52</v>
      </c>
      <c r="C19" s="125" t="s">
        <v>53</v>
      </c>
      <c r="D19" s="126">
        <v>48005</v>
      </c>
      <c r="E19" s="127">
        <v>2406.25</v>
      </c>
      <c r="F19" s="127"/>
      <c r="G19" s="127">
        <v>1778.34</v>
      </c>
      <c r="H19" s="130">
        <f t="shared" si="0"/>
        <v>73.90503896103895</v>
      </c>
    </row>
    <row r="20" spans="1:8" ht="27" customHeight="1">
      <c r="A20" s="125"/>
      <c r="B20" s="125" t="s">
        <v>40</v>
      </c>
      <c r="C20" s="125" t="s">
        <v>41</v>
      </c>
      <c r="D20" s="126">
        <v>48005</v>
      </c>
      <c r="E20" s="127">
        <v>250</v>
      </c>
      <c r="F20" s="127"/>
      <c r="G20" s="127">
        <v>0</v>
      </c>
      <c r="H20" s="130">
        <f t="shared" si="0"/>
        <v>0</v>
      </c>
    </row>
    <row r="21" spans="1:8" ht="27" customHeight="1">
      <c r="A21" s="121"/>
      <c r="B21" s="120" t="s">
        <v>16</v>
      </c>
      <c r="C21" s="120" t="s">
        <v>17</v>
      </c>
      <c r="D21" s="122"/>
      <c r="E21" s="129">
        <v>57674.91</v>
      </c>
      <c r="F21" s="129">
        <v>56725</v>
      </c>
      <c r="G21" s="129">
        <v>56725.04</v>
      </c>
      <c r="H21" s="130">
        <f t="shared" si="0"/>
        <v>98.35306201604823</v>
      </c>
    </row>
    <row r="22" spans="1:8" ht="27" customHeight="1">
      <c r="A22" s="125"/>
      <c r="B22" s="125" t="s">
        <v>54</v>
      </c>
      <c r="C22" s="125" t="s">
        <v>55</v>
      </c>
      <c r="D22" s="126">
        <v>48005</v>
      </c>
      <c r="E22" s="124">
        <v>9100</v>
      </c>
      <c r="F22" s="127"/>
      <c r="G22" s="127">
        <v>7941.69</v>
      </c>
      <c r="H22" s="130">
        <f t="shared" si="0"/>
        <v>87.27131868131868</v>
      </c>
    </row>
    <row r="23" spans="1:8" ht="27" customHeight="1">
      <c r="A23" s="125"/>
      <c r="B23" s="125" t="s">
        <v>24</v>
      </c>
      <c r="C23" s="125" t="s">
        <v>25</v>
      </c>
      <c r="D23" s="126">
        <v>48005</v>
      </c>
      <c r="E23" s="124">
        <v>19000</v>
      </c>
      <c r="F23" s="127"/>
      <c r="G23" s="127">
        <v>18610.76</v>
      </c>
      <c r="H23" s="130">
        <f t="shared" si="0"/>
        <v>97.95136842105262</v>
      </c>
    </row>
    <row r="24" spans="1:8" ht="27" customHeight="1">
      <c r="A24" s="125"/>
      <c r="B24" s="125" t="s">
        <v>18</v>
      </c>
      <c r="C24" s="125" t="s">
        <v>47</v>
      </c>
      <c r="D24" s="126">
        <v>480005</v>
      </c>
      <c r="E24" s="124">
        <v>3960</v>
      </c>
      <c r="F24" s="127"/>
      <c r="G24" s="127">
        <v>0</v>
      </c>
      <c r="H24" s="130">
        <f t="shared" si="0"/>
        <v>0</v>
      </c>
    </row>
    <row r="25" spans="1:8" ht="27" customHeight="1">
      <c r="A25" s="125"/>
      <c r="B25" s="125" t="s">
        <v>43</v>
      </c>
      <c r="C25" s="125" t="s">
        <v>56</v>
      </c>
      <c r="D25" s="126">
        <v>48005</v>
      </c>
      <c r="E25" s="124">
        <v>18000</v>
      </c>
      <c r="F25" s="127"/>
      <c r="G25" s="127">
        <v>20657.59</v>
      </c>
      <c r="H25" s="130">
        <f t="shared" si="0"/>
        <v>114.76438888888889</v>
      </c>
    </row>
    <row r="26" spans="1:8" ht="27" customHeight="1">
      <c r="A26" s="125"/>
      <c r="B26" s="125" t="s">
        <v>44</v>
      </c>
      <c r="C26" s="125" t="s">
        <v>61</v>
      </c>
      <c r="D26" s="126">
        <v>48005</v>
      </c>
      <c r="E26" s="124">
        <v>3300</v>
      </c>
      <c r="F26" s="127"/>
      <c r="G26" s="127">
        <v>5670</v>
      </c>
      <c r="H26" s="130">
        <f t="shared" si="0"/>
        <v>171.8181818181818</v>
      </c>
    </row>
    <row r="27" spans="1:8" ht="27" customHeight="1">
      <c r="A27" s="125"/>
      <c r="B27" s="125" t="s">
        <v>20</v>
      </c>
      <c r="C27" s="125" t="s">
        <v>21</v>
      </c>
      <c r="D27" s="126">
        <v>48005</v>
      </c>
      <c r="E27" s="124">
        <v>489.91</v>
      </c>
      <c r="F27" s="127"/>
      <c r="G27" s="127">
        <v>20</v>
      </c>
      <c r="H27" s="130">
        <f t="shared" si="0"/>
        <v>4.082382478414402</v>
      </c>
    </row>
    <row r="28" spans="1:8" ht="27" customHeight="1">
      <c r="A28" s="125"/>
      <c r="B28" s="125" t="s">
        <v>29</v>
      </c>
      <c r="C28" s="125" t="s">
        <v>30</v>
      </c>
      <c r="D28" s="126">
        <v>48005</v>
      </c>
      <c r="E28" s="124">
        <v>3825</v>
      </c>
      <c r="F28" s="127"/>
      <c r="G28" s="127">
        <v>3825</v>
      </c>
      <c r="H28" s="130">
        <f t="shared" si="0"/>
        <v>100</v>
      </c>
    </row>
    <row r="29" spans="1:8" ht="27" customHeight="1">
      <c r="A29" s="125"/>
      <c r="B29" s="125" t="s">
        <v>22</v>
      </c>
      <c r="C29" s="125" t="s">
        <v>23</v>
      </c>
      <c r="D29" s="126">
        <v>48005</v>
      </c>
      <c r="E29" s="124">
        <v>0</v>
      </c>
      <c r="F29" s="127"/>
      <c r="G29" s="127">
        <v>0</v>
      </c>
      <c r="H29" s="130">
        <v>0</v>
      </c>
    </row>
    <row r="30" spans="1:8" ht="27" customHeight="1">
      <c r="A30" s="121"/>
      <c r="B30" s="120" t="s">
        <v>12</v>
      </c>
      <c r="C30" s="120" t="s">
        <v>13</v>
      </c>
      <c r="D30" s="122"/>
      <c r="E30" s="123">
        <v>1512</v>
      </c>
      <c r="F30" s="129">
        <v>1700</v>
      </c>
      <c r="G30" s="129">
        <v>1700</v>
      </c>
      <c r="H30" s="130">
        <f t="shared" si="0"/>
        <v>112.43386243386244</v>
      </c>
    </row>
    <row r="31" spans="1:8" ht="27" customHeight="1">
      <c r="A31" s="125"/>
      <c r="B31" s="125" t="s">
        <v>42</v>
      </c>
      <c r="C31" s="125" t="s">
        <v>59</v>
      </c>
      <c r="D31" s="126">
        <v>48005</v>
      </c>
      <c r="E31" s="124">
        <v>700</v>
      </c>
      <c r="F31" s="127"/>
      <c r="G31" s="127">
        <v>700</v>
      </c>
      <c r="H31" s="130">
        <f t="shared" si="0"/>
        <v>100</v>
      </c>
    </row>
    <row r="32" spans="1:8" ht="27" customHeight="1">
      <c r="A32" s="125"/>
      <c r="B32" s="125" t="s">
        <v>57</v>
      </c>
      <c r="C32" s="125" t="s">
        <v>58</v>
      </c>
      <c r="D32" s="126">
        <v>48005</v>
      </c>
      <c r="E32" s="124">
        <v>0</v>
      </c>
      <c r="F32" s="127"/>
      <c r="G32" s="127">
        <v>0</v>
      </c>
      <c r="H32" s="130">
        <v>0</v>
      </c>
    </row>
    <row r="33" spans="1:8" ht="27" customHeight="1">
      <c r="A33" s="125"/>
      <c r="B33" s="125" t="s">
        <v>19</v>
      </c>
      <c r="C33" s="125" t="s">
        <v>31</v>
      </c>
      <c r="D33" s="126">
        <v>48005</v>
      </c>
      <c r="E33" s="124">
        <v>812</v>
      </c>
      <c r="F33" s="127"/>
      <c r="G33" s="127">
        <v>1000</v>
      </c>
      <c r="H33" s="130">
        <f t="shared" si="0"/>
        <v>123.15270935960592</v>
      </c>
    </row>
    <row r="34" spans="1:8" ht="27" customHeight="1">
      <c r="A34" s="121"/>
      <c r="B34" s="120">
        <v>34</v>
      </c>
      <c r="C34" s="120" t="s">
        <v>170</v>
      </c>
      <c r="D34" s="122"/>
      <c r="E34" s="123">
        <v>3100</v>
      </c>
      <c r="F34" s="129">
        <v>3520</v>
      </c>
      <c r="G34" s="129">
        <v>3520</v>
      </c>
      <c r="H34" s="130">
        <f t="shared" si="0"/>
        <v>113.54838709677419</v>
      </c>
    </row>
    <row r="35" spans="1:8" ht="27" customHeight="1">
      <c r="A35" s="121"/>
      <c r="B35" s="120" t="s">
        <v>32</v>
      </c>
      <c r="C35" s="120" t="s">
        <v>33</v>
      </c>
      <c r="D35" s="122"/>
      <c r="E35" s="123">
        <v>3100</v>
      </c>
      <c r="F35" s="129">
        <v>3520</v>
      </c>
      <c r="G35" s="129">
        <v>3520</v>
      </c>
      <c r="H35" s="130">
        <f t="shared" si="0"/>
        <v>113.54838709677419</v>
      </c>
    </row>
    <row r="36" spans="1:8" ht="27" customHeight="1">
      <c r="A36" s="125"/>
      <c r="B36" s="125" t="s">
        <v>34</v>
      </c>
      <c r="C36" s="125" t="s">
        <v>35</v>
      </c>
      <c r="D36" s="126">
        <v>48005</v>
      </c>
      <c r="E36" s="124">
        <v>3100</v>
      </c>
      <c r="F36" s="127">
        <v>3520</v>
      </c>
      <c r="G36" s="127">
        <v>3520</v>
      </c>
      <c r="H36" s="130">
        <f t="shared" si="0"/>
        <v>113.54838709677419</v>
      </c>
    </row>
    <row r="37" spans="1:8" ht="27" customHeight="1">
      <c r="A37" s="120" t="s">
        <v>243</v>
      </c>
      <c r="B37" s="121" t="s">
        <v>4</v>
      </c>
      <c r="C37" s="120" t="s">
        <v>244</v>
      </c>
      <c r="D37" s="122"/>
      <c r="E37" s="124">
        <v>223563.59</v>
      </c>
      <c r="F37" s="127">
        <v>178137.98</v>
      </c>
      <c r="G37" s="127">
        <v>178749.41</v>
      </c>
      <c r="H37" s="130">
        <f t="shared" si="0"/>
        <v>79.95461604458937</v>
      </c>
    </row>
    <row r="38" spans="1:8" ht="27" customHeight="1">
      <c r="A38" s="121"/>
      <c r="B38" s="120">
        <v>3</v>
      </c>
      <c r="C38" s="120" t="s">
        <v>169</v>
      </c>
      <c r="D38" s="122"/>
      <c r="E38" s="123">
        <v>223563.59</v>
      </c>
      <c r="F38" s="129">
        <v>178137.98</v>
      </c>
      <c r="G38" s="129">
        <v>178749.41</v>
      </c>
      <c r="H38" s="130">
        <f t="shared" si="0"/>
        <v>79.95461604458937</v>
      </c>
    </row>
    <row r="39" spans="1:8" ht="27" customHeight="1">
      <c r="A39" s="121"/>
      <c r="B39" s="120">
        <v>32</v>
      </c>
      <c r="C39" s="120" t="s">
        <v>168</v>
      </c>
      <c r="D39" s="122"/>
      <c r="E39" s="123">
        <v>53881.84</v>
      </c>
      <c r="F39" s="129">
        <v>4000</v>
      </c>
      <c r="G39" s="129">
        <v>4000</v>
      </c>
      <c r="H39" s="130">
        <f t="shared" si="0"/>
        <v>7.423651456594653</v>
      </c>
    </row>
    <row r="40" spans="1:8" ht="27" customHeight="1">
      <c r="A40" s="121"/>
      <c r="B40" s="120">
        <v>322</v>
      </c>
      <c r="C40" s="120" t="s">
        <v>39</v>
      </c>
      <c r="D40" s="122"/>
      <c r="E40" s="123">
        <v>49881.84</v>
      </c>
      <c r="F40" s="129"/>
      <c r="G40" s="129">
        <v>0</v>
      </c>
      <c r="H40" s="130">
        <f t="shared" si="0"/>
        <v>0</v>
      </c>
    </row>
    <row r="41" spans="1:8" ht="27" customHeight="1">
      <c r="A41" s="121"/>
      <c r="B41" s="125">
        <v>3223</v>
      </c>
      <c r="C41" s="125" t="s">
        <v>46</v>
      </c>
      <c r="D41" s="126">
        <v>48005</v>
      </c>
      <c r="E41" s="124">
        <v>49881.84</v>
      </c>
      <c r="F41" s="127"/>
      <c r="G41" s="127">
        <v>0</v>
      </c>
      <c r="H41" s="130">
        <f aca="true" t="shared" si="1" ref="H41:H69">G41/E41*100</f>
        <v>0</v>
      </c>
    </row>
    <row r="42" spans="1:8" ht="27" customHeight="1">
      <c r="A42" s="121"/>
      <c r="B42" s="120" t="s">
        <v>16</v>
      </c>
      <c r="C42" s="120" t="s">
        <v>17</v>
      </c>
      <c r="D42" s="122"/>
      <c r="E42" s="123">
        <v>4000</v>
      </c>
      <c r="F42" s="129">
        <v>4000</v>
      </c>
      <c r="G42" s="129">
        <v>4000</v>
      </c>
      <c r="H42" s="130">
        <f t="shared" si="1"/>
        <v>100</v>
      </c>
    </row>
    <row r="43" spans="1:8" ht="27" customHeight="1">
      <c r="A43" s="125"/>
      <c r="B43" s="125" t="s">
        <v>44</v>
      </c>
      <c r="C43" s="125" t="s">
        <v>61</v>
      </c>
      <c r="D43" s="126">
        <v>48005</v>
      </c>
      <c r="E43" s="124">
        <v>4000</v>
      </c>
      <c r="F43" s="127"/>
      <c r="G43" s="127">
        <v>4000</v>
      </c>
      <c r="H43" s="130">
        <f t="shared" si="1"/>
        <v>100</v>
      </c>
    </row>
    <row r="44" spans="1:8" ht="27" customHeight="1">
      <c r="A44" s="121"/>
      <c r="B44" s="120">
        <v>37</v>
      </c>
      <c r="C44" s="120" t="s">
        <v>171</v>
      </c>
      <c r="D44" s="122"/>
      <c r="E44" s="123">
        <v>169681.75</v>
      </c>
      <c r="F44" s="129">
        <v>174137.98</v>
      </c>
      <c r="G44" s="129">
        <v>174749.41</v>
      </c>
      <c r="H44" s="130">
        <f t="shared" si="1"/>
        <v>102.98656750062986</v>
      </c>
    </row>
    <row r="45" spans="1:8" ht="27" customHeight="1">
      <c r="A45" s="121"/>
      <c r="B45" s="120" t="s">
        <v>14</v>
      </c>
      <c r="C45" s="120" t="s">
        <v>15</v>
      </c>
      <c r="D45" s="122"/>
      <c r="E45" s="123">
        <v>169681.75</v>
      </c>
      <c r="F45" s="129">
        <v>174137.98</v>
      </c>
      <c r="G45" s="129">
        <v>174749.41</v>
      </c>
      <c r="H45" s="130">
        <f t="shared" si="1"/>
        <v>102.98656750062986</v>
      </c>
    </row>
    <row r="46" spans="1:8" ht="27" customHeight="1">
      <c r="A46" s="125"/>
      <c r="B46" s="125" t="s">
        <v>63</v>
      </c>
      <c r="C46" s="125" t="s">
        <v>64</v>
      </c>
      <c r="D46" s="126">
        <v>48005</v>
      </c>
      <c r="E46" s="124">
        <v>169681.75</v>
      </c>
      <c r="F46" s="127">
        <v>174137.98</v>
      </c>
      <c r="G46" s="127">
        <v>174749.41</v>
      </c>
      <c r="H46" s="130">
        <f t="shared" si="1"/>
        <v>102.98656750062986</v>
      </c>
    </row>
    <row r="47" spans="1:8" ht="27" customHeight="1">
      <c r="A47" s="120" t="s">
        <v>292</v>
      </c>
      <c r="B47" s="120" t="s">
        <v>4</v>
      </c>
      <c r="C47" s="120" t="s">
        <v>293</v>
      </c>
      <c r="D47" s="126"/>
      <c r="E47" s="124">
        <v>0</v>
      </c>
      <c r="F47" s="129">
        <v>5000</v>
      </c>
      <c r="G47" s="127">
        <v>0</v>
      </c>
      <c r="H47" s="130">
        <v>0</v>
      </c>
    </row>
    <row r="48" spans="1:8" ht="27" customHeight="1">
      <c r="A48" s="120"/>
      <c r="B48" s="120">
        <v>3</v>
      </c>
      <c r="C48" s="120" t="s">
        <v>169</v>
      </c>
      <c r="D48" s="126"/>
      <c r="E48" s="124"/>
      <c r="F48" s="129">
        <v>2000</v>
      </c>
      <c r="G48" s="127"/>
      <c r="H48" s="130">
        <v>0</v>
      </c>
    </row>
    <row r="49" spans="1:8" ht="27" customHeight="1">
      <c r="A49" s="120"/>
      <c r="B49" s="120">
        <v>32</v>
      </c>
      <c r="C49" s="120" t="s">
        <v>168</v>
      </c>
      <c r="D49" s="126"/>
      <c r="E49" s="124"/>
      <c r="F49" s="129">
        <v>2000</v>
      </c>
      <c r="G49" s="127"/>
      <c r="H49" s="130">
        <v>0</v>
      </c>
    </row>
    <row r="50" spans="1:8" ht="27" customHeight="1">
      <c r="A50" s="120"/>
      <c r="B50" s="120">
        <v>323</v>
      </c>
      <c r="C50" s="120" t="s">
        <v>17</v>
      </c>
      <c r="D50" s="126"/>
      <c r="E50" s="124"/>
      <c r="F50" s="129">
        <v>2000</v>
      </c>
      <c r="G50" s="127"/>
      <c r="H50" s="130">
        <v>0</v>
      </c>
    </row>
    <row r="51" spans="1:8" ht="27" customHeight="1">
      <c r="A51" s="125"/>
      <c r="B51" s="120">
        <v>4</v>
      </c>
      <c r="C51" s="120" t="s">
        <v>173</v>
      </c>
      <c r="D51" s="126">
        <v>62300</v>
      </c>
      <c r="E51" s="124">
        <v>0</v>
      </c>
      <c r="F51" s="129">
        <v>3000</v>
      </c>
      <c r="G51" s="127">
        <v>0</v>
      </c>
      <c r="H51" s="130">
        <v>0</v>
      </c>
    </row>
    <row r="52" spans="1:8" ht="27" customHeight="1">
      <c r="A52" s="125"/>
      <c r="B52" s="120">
        <v>42</v>
      </c>
      <c r="C52" s="120" t="s">
        <v>172</v>
      </c>
      <c r="D52" s="126"/>
      <c r="E52" s="124">
        <v>0</v>
      </c>
      <c r="F52" s="129">
        <v>3000</v>
      </c>
      <c r="G52" s="127">
        <v>0</v>
      </c>
      <c r="H52" s="130">
        <v>0</v>
      </c>
    </row>
    <row r="53" spans="1:8" ht="27" customHeight="1">
      <c r="A53" s="125"/>
      <c r="B53" s="120">
        <v>422</v>
      </c>
      <c r="C53" s="120" t="s">
        <v>26</v>
      </c>
      <c r="D53" s="126"/>
      <c r="E53" s="124">
        <v>0</v>
      </c>
      <c r="F53" s="129">
        <v>3000</v>
      </c>
      <c r="G53" s="127">
        <v>0</v>
      </c>
      <c r="H53" s="130">
        <v>0</v>
      </c>
    </row>
    <row r="54" spans="1:8" ht="27" customHeight="1">
      <c r="A54" s="120" t="s">
        <v>245</v>
      </c>
      <c r="B54" s="121" t="s">
        <v>4</v>
      </c>
      <c r="C54" s="120" t="s">
        <v>256</v>
      </c>
      <c r="D54" s="126"/>
      <c r="E54" s="124">
        <v>2812014.49</v>
      </c>
      <c r="F54" s="127">
        <v>4049097.36</v>
      </c>
      <c r="G54" s="127">
        <v>3295993</v>
      </c>
      <c r="H54" s="130">
        <f t="shared" si="1"/>
        <v>117.21109587881249</v>
      </c>
    </row>
    <row r="55" spans="1:8" ht="27" customHeight="1">
      <c r="A55" s="125"/>
      <c r="B55" s="120">
        <v>3</v>
      </c>
      <c r="C55" s="120" t="s">
        <v>169</v>
      </c>
      <c r="D55" s="126"/>
      <c r="E55" s="123">
        <v>2812014.49</v>
      </c>
      <c r="F55" s="129">
        <v>4049097.36</v>
      </c>
      <c r="G55" s="129">
        <v>3295993</v>
      </c>
      <c r="H55" s="130">
        <f t="shared" si="1"/>
        <v>117.21109587881249</v>
      </c>
    </row>
    <row r="56" spans="1:8" ht="27" customHeight="1">
      <c r="A56" s="125"/>
      <c r="B56" s="120">
        <v>31</v>
      </c>
      <c r="C56" s="120" t="s">
        <v>246</v>
      </c>
      <c r="D56" s="126"/>
      <c r="E56" s="123">
        <v>2639008.28</v>
      </c>
      <c r="F56" s="129">
        <v>3734135.97</v>
      </c>
      <c r="G56" s="129">
        <v>3096265</v>
      </c>
      <c r="H56" s="130">
        <f t="shared" si="1"/>
        <v>117.3268391564122</v>
      </c>
    </row>
    <row r="57" spans="1:8" ht="27" customHeight="1">
      <c r="A57" s="125"/>
      <c r="B57" s="120">
        <v>311</v>
      </c>
      <c r="C57" s="120" t="s">
        <v>247</v>
      </c>
      <c r="D57" s="126"/>
      <c r="E57" s="123">
        <v>2181687.56</v>
      </c>
      <c r="F57" s="129">
        <v>3123582.59</v>
      </c>
      <c r="G57" s="129">
        <v>255877.36</v>
      </c>
      <c r="H57" s="130">
        <f t="shared" si="1"/>
        <v>11.728414493961727</v>
      </c>
    </row>
    <row r="58" spans="1:8" ht="27" customHeight="1">
      <c r="A58" s="125"/>
      <c r="B58" s="125">
        <v>3111</v>
      </c>
      <c r="C58" s="125" t="s">
        <v>248</v>
      </c>
      <c r="D58" s="126">
        <v>53082</v>
      </c>
      <c r="E58" s="124">
        <v>2147186</v>
      </c>
      <c r="F58" s="127"/>
      <c r="G58" s="127">
        <v>2517118.32</v>
      </c>
      <c r="H58" s="130">
        <f t="shared" si="1"/>
        <v>117.22870398745147</v>
      </c>
    </row>
    <row r="59" spans="1:8" ht="27" customHeight="1">
      <c r="A59" s="125"/>
      <c r="B59" s="125">
        <v>3113</v>
      </c>
      <c r="C59" s="125" t="s">
        <v>249</v>
      </c>
      <c r="D59" s="126">
        <v>53082</v>
      </c>
      <c r="E59" s="124">
        <v>4243.46</v>
      </c>
      <c r="F59" s="127"/>
      <c r="G59" s="127">
        <v>12353.56</v>
      </c>
      <c r="H59" s="130">
        <f t="shared" si="1"/>
        <v>291.11998227861227</v>
      </c>
    </row>
    <row r="60" spans="1:8" ht="27" customHeight="1">
      <c r="A60" s="125"/>
      <c r="B60" s="125">
        <v>3114</v>
      </c>
      <c r="C60" s="125" t="s">
        <v>250</v>
      </c>
      <c r="D60" s="126">
        <v>53082</v>
      </c>
      <c r="E60" s="124">
        <v>30258.1</v>
      </c>
      <c r="F60" s="127"/>
      <c r="G60" s="127">
        <v>29305.48</v>
      </c>
      <c r="H60" s="130">
        <f t="shared" si="1"/>
        <v>96.85168599482454</v>
      </c>
    </row>
    <row r="61" spans="1:8" ht="27" customHeight="1">
      <c r="A61" s="125"/>
      <c r="B61" s="120">
        <v>312</v>
      </c>
      <c r="C61" s="120" t="s">
        <v>251</v>
      </c>
      <c r="D61" s="126"/>
      <c r="E61" s="123">
        <v>96132.45</v>
      </c>
      <c r="F61" s="129">
        <v>125268.19</v>
      </c>
      <c r="G61" s="129">
        <v>112968.19</v>
      </c>
      <c r="H61" s="130">
        <f t="shared" si="1"/>
        <v>117.51306660758152</v>
      </c>
    </row>
    <row r="62" spans="1:8" ht="27" customHeight="1">
      <c r="A62" s="125"/>
      <c r="B62" s="125">
        <v>3121</v>
      </c>
      <c r="C62" s="125" t="s">
        <v>251</v>
      </c>
      <c r="D62" s="126">
        <v>53082</v>
      </c>
      <c r="E62" s="124">
        <v>96132.45</v>
      </c>
      <c r="F62" s="127"/>
      <c r="G62" s="127">
        <v>112968.19</v>
      </c>
      <c r="H62" s="130">
        <f t="shared" si="1"/>
        <v>117.51306660758152</v>
      </c>
    </row>
    <row r="63" spans="1:8" ht="27" customHeight="1">
      <c r="A63" s="125"/>
      <c r="B63" s="120">
        <v>313</v>
      </c>
      <c r="C63" s="120" t="s">
        <v>252</v>
      </c>
      <c r="D63" s="126"/>
      <c r="E63" s="123">
        <v>361188.27</v>
      </c>
      <c r="F63" s="129">
        <v>485285.19</v>
      </c>
      <c r="G63" s="129">
        <v>424519.45</v>
      </c>
      <c r="H63" s="130">
        <f t="shared" si="1"/>
        <v>117.53411870213837</v>
      </c>
    </row>
    <row r="64" spans="1:8" ht="27" customHeight="1">
      <c r="A64" s="125"/>
      <c r="B64" s="125">
        <v>3132</v>
      </c>
      <c r="C64" s="125" t="s">
        <v>253</v>
      </c>
      <c r="D64" s="126">
        <v>53082</v>
      </c>
      <c r="E64" s="124">
        <v>361188.27</v>
      </c>
      <c r="F64" s="127"/>
      <c r="G64" s="127">
        <v>424519.45</v>
      </c>
      <c r="H64" s="130">
        <f t="shared" si="1"/>
        <v>117.53411870213837</v>
      </c>
    </row>
    <row r="65" spans="1:8" ht="27" customHeight="1">
      <c r="A65" s="125"/>
      <c r="B65" s="120">
        <v>32</v>
      </c>
      <c r="C65" s="120" t="s">
        <v>168</v>
      </c>
      <c r="D65" s="126"/>
      <c r="E65" s="123">
        <v>173006.21</v>
      </c>
      <c r="F65" s="129">
        <v>261131.04</v>
      </c>
      <c r="G65" s="129">
        <v>199728</v>
      </c>
      <c r="H65" s="130">
        <f t="shared" si="1"/>
        <v>115.44556695392612</v>
      </c>
    </row>
    <row r="66" spans="1:8" ht="27" customHeight="1">
      <c r="A66" s="125"/>
      <c r="B66" s="120">
        <v>321</v>
      </c>
      <c r="C66" s="120" t="s">
        <v>8</v>
      </c>
      <c r="D66" s="126"/>
      <c r="E66" s="123">
        <v>162131.21</v>
      </c>
      <c r="F66" s="129">
        <v>190538.6</v>
      </c>
      <c r="G66" s="129">
        <v>189565.5</v>
      </c>
      <c r="H66" s="130">
        <f t="shared" si="1"/>
        <v>116.92104191413857</v>
      </c>
    </row>
    <row r="67" spans="1:8" ht="27" customHeight="1">
      <c r="A67" s="125"/>
      <c r="B67" s="125">
        <v>3212</v>
      </c>
      <c r="C67" s="125" t="s">
        <v>254</v>
      </c>
      <c r="D67" s="126">
        <v>53082</v>
      </c>
      <c r="E67" s="124">
        <v>162131.21</v>
      </c>
      <c r="F67" s="127">
        <v>190538.6</v>
      </c>
      <c r="G67" s="127">
        <v>189565.5</v>
      </c>
      <c r="H67" s="130">
        <f t="shared" si="1"/>
        <v>116.92104191413857</v>
      </c>
    </row>
    <row r="68" spans="1:8" ht="27" customHeight="1">
      <c r="A68" s="125"/>
      <c r="B68" s="120">
        <v>329</v>
      </c>
      <c r="C68" s="120" t="s">
        <v>13</v>
      </c>
      <c r="D68" s="126"/>
      <c r="E68" s="123">
        <v>10875</v>
      </c>
      <c r="F68" s="129">
        <v>70592.44</v>
      </c>
      <c r="G68" s="129">
        <v>10162.5</v>
      </c>
      <c r="H68" s="130">
        <f t="shared" si="1"/>
        <v>93.44827586206897</v>
      </c>
    </row>
    <row r="69" spans="1:8" ht="27" customHeight="1">
      <c r="A69" s="125"/>
      <c r="B69" s="125">
        <v>3295</v>
      </c>
      <c r="C69" s="125" t="s">
        <v>255</v>
      </c>
      <c r="D69" s="126">
        <v>53082</v>
      </c>
      <c r="E69" s="124">
        <v>10875</v>
      </c>
      <c r="F69" s="127"/>
      <c r="G69" s="127">
        <v>10162.5</v>
      </c>
      <c r="H69" s="130">
        <f t="shared" si="1"/>
        <v>93.44827586206897</v>
      </c>
    </row>
    <row r="70" spans="1:8" ht="27" customHeight="1">
      <c r="A70" s="125"/>
      <c r="B70" s="125">
        <v>3299</v>
      </c>
      <c r="C70" s="125" t="s">
        <v>31</v>
      </c>
      <c r="D70" s="126">
        <v>53082</v>
      </c>
      <c r="E70" s="124">
        <v>0</v>
      </c>
      <c r="F70" s="127"/>
      <c r="G70" s="127">
        <v>0</v>
      </c>
      <c r="H70" s="130">
        <v>0</v>
      </c>
    </row>
    <row r="71" spans="1:8" ht="27" customHeight="1">
      <c r="A71" s="125"/>
      <c r="B71" s="120">
        <v>34</v>
      </c>
      <c r="C71" s="120" t="s">
        <v>170</v>
      </c>
      <c r="D71" s="126">
        <v>53082</v>
      </c>
      <c r="E71" s="124"/>
      <c r="F71" s="127">
        <v>53830.35</v>
      </c>
      <c r="G71" s="127"/>
      <c r="H71" s="130">
        <v>0</v>
      </c>
    </row>
    <row r="72" spans="1:8" ht="27" customHeight="1">
      <c r="A72" s="125"/>
      <c r="B72" s="120">
        <v>343</v>
      </c>
      <c r="C72" s="120" t="s">
        <v>33</v>
      </c>
      <c r="D72" s="126"/>
      <c r="E72" s="124"/>
      <c r="F72" s="127">
        <v>53830.35</v>
      </c>
      <c r="G72" s="127"/>
      <c r="H72" s="130">
        <v>0</v>
      </c>
    </row>
    <row r="73" spans="1:8" ht="27" customHeight="1">
      <c r="A73" s="117">
        <v>2102</v>
      </c>
      <c r="B73" s="118"/>
      <c r="C73" s="117" t="s">
        <v>257</v>
      </c>
      <c r="D73" s="118"/>
      <c r="E73" s="161">
        <v>4241.45</v>
      </c>
      <c r="F73" s="161">
        <v>62385.37</v>
      </c>
      <c r="G73" s="161">
        <v>62963.98</v>
      </c>
      <c r="H73" s="119">
        <f aca="true" t="shared" si="2" ref="H73:H101">G73/E73*100</f>
        <v>1484.4918600950148</v>
      </c>
    </row>
    <row r="74" spans="1:8" ht="27" customHeight="1">
      <c r="A74" s="120" t="s">
        <v>258</v>
      </c>
      <c r="B74" s="121" t="s">
        <v>4</v>
      </c>
      <c r="C74" s="120" t="s">
        <v>259</v>
      </c>
      <c r="D74" s="122"/>
      <c r="E74" s="124">
        <v>4241.45</v>
      </c>
      <c r="F74" s="124">
        <v>62385.37</v>
      </c>
      <c r="G74" s="124">
        <v>62963.98</v>
      </c>
      <c r="H74" s="115">
        <f t="shared" si="2"/>
        <v>1484.4918600950148</v>
      </c>
    </row>
    <row r="75" spans="1:8" ht="27" customHeight="1">
      <c r="A75" s="121"/>
      <c r="B75" s="120">
        <v>3</v>
      </c>
      <c r="C75" s="120" t="s">
        <v>169</v>
      </c>
      <c r="D75" s="122"/>
      <c r="E75" s="123">
        <v>4241.45</v>
      </c>
      <c r="F75" s="123">
        <v>62385.37</v>
      </c>
      <c r="G75" s="123">
        <v>62963.98</v>
      </c>
      <c r="H75" s="115">
        <f t="shared" si="2"/>
        <v>1484.4918600950148</v>
      </c>
    </row>
    <row r="76" spans="1:8" ht="27" customHeight="1">
      <c r="A76" s="121"/>
      <c r="B76" s="120">
        <v>32</v>
      </c>
      <c r="C76" s="120" t="s">
        <v>168</v>
      </c>
      <c r="D76" s="122"/>
      <c r="E76" s="123">
        <v>4241.45</v>
      </c>
      <c r="F76" s="123">
        <v>62385.37</v>
      </c>
      <c r="G76" s="123">
        <v>62963.98</v>
      </c>
      <c r="H76" s="115">
        <f t="shared" si="2"/>
        <v>1484.4918600950148</v>
      </c>
    </row>
    <row r="77" spans="1:8" ht="27" customHeight="1">
      <c r="A77" s="121"/>
      <c r="B77" s="120">
        <v>322</v>
      </c>
      <c r="C77" s="120" t="s">
        <v>39</v>
      </c>
      <c r="D77" s="122"/>
      <c r="E77" s="123">
        <v>0</v>
      </c>
      <c r="F77" s="129">
        <v>58532.24</v>
      </c>
      <c r="G77" s="129">
        <v>58532.24</v>
      </c>
      <c r="H77" s="130">
        <v>0</v>
      </c>
    </row>
    <row r="78" spans="1:8" ht="27" customHeight="1">
      <c r="A78" s="121"/>
      <c r="B78" s="125">
        <v>3223</v>
      </c>
      <c r="C78" s="125" t="s">
        <v>46</v>
      </c>
      <c r="D78" s="126">
        <v>11001</v>
      </c>
      <c r="E78" s="124">
        <v>0</v>
      </c>
      <c r="F78" s="127">
        <v>58532.24</v>
      </c>
      <c r="G78" s="127">
        <v>58532.24</v>
      </c>
      <c r="H78" s="130">
        <v>0</v>
      </c>
    </row>
    <row r="79" spans="1:8" ht="27" customHeight="1">
      <c r="A79" s="121"/>
      <c r="B79" s="120">
        <v>329</v>
      </c>
      <c r="C79" s="120" t="s">
        <v>13</v>
      </c>
      <c r="D79" s="122"/>
      <c r="E79" s="123">
        <v>4241.45</v>
      </c>
      <c r="F79" s="129">
        <v>3853.13</v>
      </c>
      <c r="G79" s="129">
        <v>4431.74</v>
      </c>
      <c r="H79" s="130">
        <f t="shared" si="2"/>
        <v>104.48643742116492</v>
      </c>
    </row>
    <row r="80" spans="1:8" ht="27" customHeight="1">
      <c r="A80" s="125"/>
      <c r="B80" s="125">
        <v>3292</v>
      </c>
      <c r="C80" s="125" t="s">
        <v>260</v>
      </c>
      <c r="D80" s="126" t="s">
        <v>5</v>
      </c>
      <c r="E80" s="124">
        <v>4241.45</v>
      </c>
      <c r="F80" s="127">
        <v>3853.12</v>
      </c>
      <c r="G80" s="127">
        <v>4431.74</v>
      </c>
      <c r="H80" s="128">
        <f t="shared" si="2"/>
        <v>104.48643742116492</v>
      </c>
    </row>
    <row r="81" spans="1:8" ht="27" customHeight="1">
      <c r="A81" s="146">
        <v>2301</v>
      </c>
      <c r="B81" s="147"/>
      <c r="C81" s="146" t="s">
        <v>261</v>
      </c>
      <c r="D81" s="148"/>
      <c r="E81" s="154">
        <v>293029.29</v>
      </c>
      <c r="F81" s="154">
        <v>475018.85</v>
      </c>
      <c r="G81" s="154">
        <v>388933.77</v>
      </c>
      <c r="H81" s="149">
        <f t="shared" si="2"/>
        <v>132.7286326906092</v>
      </c>
    </row>
    <row r="82" spans="1:8" ht="27" customHeight="1">
      <c r="A82" s="120" t="s">
        <v>264</v>
      </c>
      <c r="B82" s="120" t="s">
        <v>4</v>
      </c>
      <c r="C82" s="120" t="s">
        <v>265</v>
      </c>
      <c r="D82" s="126"/>
      <c r="E82" s="124">
        <v>92896</v>
      </c>
      <c r="F82" s="127">
        <v>134440</v>
      </c>
      <c r="G82" s="127">
        <v>127136</v>
      </c>
      <c r="H82" s="130">
        <f t="shared" si="2"/>
        <v>136.85842232173613</v>
      </c>
    </row>
    <row r="83" spans="1:8" ht="27" customHeight="1">
      <c r="A83" s="125"/>
      <c r="B83" s="120">
        <v>3</v>
      </c>
      <c r="C83" s="120" t="s">
        <v>169</v>
      </c>
      <c r="D83" s="126"/>
      <c r="E83" s="123">
        <v>92896</v>
      </c>
      <c r="F83" s="129">
        <v>105640</v>
      </c>
      <c r="G83" s="129">
        <v>127136</v>
      </c>
      <c r="H83" s="130">
        <f t="shared" si="2"/>
        <v>136.85842232173613</v>
      </c>
    </row>
    <row r="84" spans="1:8" ht="27" customHeight="1">
      <c r="A84" s="121"/>
      <c r="B84" s="120">
        <v>32</v>
      </c>
      <c r="C84" s="120" t="s">
        <v>168</v>
      </c>
      <c r="D84" s="122"/>
      <c r="E84" s="123">
        <v>92896</v>
      </c>
      <c r="F84" s="129">
        <v>105640</v>
      </c>
      <c r="G84" s="129">
        <v>127136</v>
      </c>
      <c r="H84" s="130">
        <f t="shared" si="2"/>
        <v>136.85842232173613</v>
      </c>
    </row>
    <row r="85" spans="1:8" ht="27" customHeight="1">
      <c r="A85" s="125"/>
      <c r="B85" s="120">
        <v>322</v>
      </c>
      <c r="C85" s="120" t="s">
        <v>39</v>
      </c>
      <c r="D85" s="126"/>
      <c r="E85" s="123">
        <v>92896</v>
      </c>
      <c r="F85" s="129">
        <v>105640</v>
      </c>
      <c r="G85" s="129">
        <v>127136</v>
      </c>
      <c r="H85" s="130">
        <f t="shared" si="2"/>
        <v>136.85842232173613</v>
      </c>
    </row>
    <row r="86" spans="1:8" ht="27" customHeight="1">
      <c r="A86" s="125"/>
      <c r="B86" s="125">
        <v>3222</v>
      </c>
      <c r="C86" s="125" t="s">
        <v>60</v>
      </c>
      <c r="D86" s="126">
        <v>55217</v>
      </c>
      <c r="E86" s="124">
        <v>23256</v>
      </c>
      <c r="F86" s="127"/>
      <c r="G86" s="127">
        <v>18916</v>
      </c>
      <c r="H86" s="130">
        <f t="shared" si="2"/>
        <v>81.33814929480565</v>
      </c>
    </row>
    <row r="87" spans="1:8" ht="27" customHeight="1">
      <c r="A87" s="121"/>
      <c r="B87" s="125">
        <v>3222</v>
      </c>
      <c r="C87" s="125" t="s">
        <v>60</v>
      </c>
      <c r="D87" s="126">
        <v>47300</v>
      </c>
      <c r="E87" s="124">
        <v>69640</v>
      </c>
      <c r="F87" s="127"/>
      <c r="G87" s="127">
        <v>108220</v>
      </c>
      <c r="H87" s="130">
        <f t="shared" si="2"/>
        <v>155.39919586444572</v>
      </c>
    </row>
    <row r="88" spans="1:8" ht="27" customHeight="1">
      <c r="A88" s="121"/>
      <c r="B88" s="125">
        <v>3222</v>
      </c>
      <c r="C88" s="125" t="s">
        <v>60</v>
      </c>
      <c r="D88" s="126"/>
      <c r="E88" s="124">
        <f>E89</f>
        <v>0</v>
      </c>
      <c r="F88" s="127"/>
      <c r="G88" s="127">
        <v>0</v>
      </c>
      <c r="H88" s="130">
        <v>0</v>
      </c>
    </row>
    <row r="89" spans="1:8" ht="27" customHeight="1">
      <c r="A89" s="125"/>
      <c r="B89" s="125">
        <v>3225</v>
      </c>
      <c r="C89" s="125" t="s">
        <v>53</v>
      </c>
      <c r="D89" s="126"/>
      <c r="E89" s="124">
        <v>0</v>
      </c>
      <c r="F89" s="127"/>
      <c r="G89" s="127">
        <v>0</v>
      </c>
      <c r="H89" s="130">
        <v>0</v>
      </c>
    </row>
    <row r="90" spans="1:8" ht="27" customHeight="1">
      <c r="A90" s="121" t="s">
        <v>266</v>
      </c>
      <c r="B90" s="120" t="s">
        <v>4</v>
      </c>
      <c r="C90" s="120" t="s">
        <v>267</v>
      </c>
      <c r="D90" s="122"/>
      <c r="E90" s="124">
        <v>156634.37</v>
      </c>
      <c r="F90" s="127">
        <v>273488.09</v>
      </c>
      <c r="G90" s="127">
        <v>249413.23</v>
      </c>
      <c r="H90" s="130">
        <f t="shared" si="2"/>
        <v>159.23275970657016</v>
      </c>
    </row>
    <row r="91" spans="1:8" ht="27" customHeight="1">
      <c r="A91" s="125"/>
      <c r="B91" s="151">
        <v>3</v>
      </c>
      <c r="C91" s="120" t="s">
        <v>169</v>
      </c>
      <c r="D91" s="126"/>
      <c r="E91" s="123">
        <v>156634.37</v>
      </c>
      <c r="F91" s="129">
        <v>273488.09</v>
      </c>
      <c r="G91" s="129">
        <v>249413.23</v>
      </c>
      <c r="H91" s="130">
        <f t="shared" si="2"/>
        <v>159.23275970657016</v>
      </c>
    </row>
    <row r="92" spans="1:8" ht="27" customHeight="1">
      <c r="A92" s="120"/>
      <c r="B92" s="121">
        <v>31</v>
      </c>
      <c r="C92" s="120" t="s">
        <v>246</v>
      </c>
      <c r="D92" s="122"/>
      <c r="E92" s="123">
        <v>155781.97</v>
      </c>
      <c r="F92" s="129">
        <v>266488.09</v>
      </c>
      <c r="G92" s="129">
        <v>243365.63</v>
      </c>
      <c r="H92" s="130">
        <f t="shared" si="2"/>
        <v>156.22194917678854</v>
      </c>
    </row>
    <row r="93" spans="1:8" ht="27" customHeight="1">
      <c r="A93" s="121"/>
      <c r="B93" s="151">
        <v>311</v>
      </c>
      <c r="C93" s="120" t="s">
        <v>247</v>
      </c>
      <c r="D93" s="122"/>
      <c r="E93" s="123">
        <v>129855.79</v>
      </c>
      <c r="F93" s="129">
        <v>224470.44</v>
      </c>
      <c r="G93" s="129">
        <v>204519.82</v>
      </c>
      <c r="H93" s="130">
        <f t="shared" si="2"/>
        <v>157.49765181822082</v>
      </c>
    </row>
    <row r="94" spans="1:8" ht="27" customHeight="1">
      <c r="A94" s="121"/>
      <c r="B94" s="150">
        <v>3111</v>
      </c>
      <c r="C94" s="125" t="s">
        <v>248</v>
      </c>
      <c r="D94" s="126">
        <v>55217</v>
      </c>
      <c r="E94" s="124">
        <v>129855.79</v>
      </c>
      <c r="F94" s="127"/>
      <c r="G94" s="127">
        <v>204519.82</v>
      </c>
      <c r="H94" s="130">
        <f t="shared" si="2"/>
        <v>157.49765181822082</v>
      </c>
    </row>
    <row r="95" spans="1:8" ht="27" customHeight="1">
      <c r="A95" s="121"/>
      <c r="B95" s="151">
        <v>312</v>
      </c>
      <c r="C95" s="120" t="s">
        <v>251</v>
      </c>
      <c r="D95" s="122"/>
      <c r="E95" s="123">
        <v>6113.35</v>
      </c>
      <c r="F95" s="129">
        <v>5100</v>
      </c>
      <c r="G95" s="129">
        <v>5100</v>
      </c>
      <c r="H95" s="130">
        <f t="shared" si="2"/>
        <v>83.42398194116156</v>
      </c>
    </row>
    <row r="96" spans="1:8" ht="27" customHeight="1">
      <c r="A96" s="125"/>
      <c r="B96" s="150">
        <v>3121</v>
      </c>
      <c r="C96" s="125" t="s">
        <v>251</v>
      </c>
      <c r="D96" s="126">
        <v>55217</v>
      </c>
      <c r="E96" s="124">
        <v>6113.35</v>
      </c>
      <c r="F96" s="127">
        <v>5100</v>
      </c>
      <c r="G96" s="127">
        <v>5100</v>
      </c>
      <c r="H96" s="130">
        <f t="shared" si="2"/>
        <v>83.42398194116156</v>
      </c>
    </row>
    <row r="97" spans="1:8" ht="27" customHeight="1">
      <c r="A97" s="125"/>
      <c r="B97" s="151">
        <v>313</v>
      </c>
      <c r="C97" s="120" t="s">
        <v>252</v>
      </c>
      <c r="D97" s="126"/>
      <c r="E97" s="123">
        <v>19812.83</v>
      </c>
      <c r="F97" s="129">
        <v>36917.65</v>
      </c>
      <c r="G97" s="129">
        <v>33745.81</v>
      </c>
      <c r="H97" s="130">
        <f t="shared" si="2"/>
        <v>170.32301796361244</v>
      </c>
    </row>
    <row r="98" spans="1:8" ht="27" customHeight="1">
      <c r="A98" s="125"/>
      <c r="B98" s="150">
        <v>3132</v>
      </c>
      <c r="C98" s="125" t="s">
        <v>253</v>
      </c>
      <c r="D98" s="126">
        <v>55217</v>
      </c>
      <c r="E98" s="124">
        <v>19812.83</v>
      </c>
      <c r="F98" s="127">
        <v>36917.65</v>
      </c>
      <c r="G98" s="127">
        <v>33745.81</v>
      </c>
      <c r="H98" s="130">
        <f t="shared" si="2"/>
        <v>170.32301796361244</v>
      </c>
    </row>
    <row r="99" spans="1:8" ht="27" customHeight="1">
      <c r="A99" s="125"/>
      <c r="B99" s="151">
        <v>32</v>
      </c>
      <c r="C99" s="120" t="s">
        <v>168</v>
      </c>
      <c r="D99" s="126"/>
      <c r="E99" s="123">
        <v>852.4</v>
      </c>
      <c r="F99" s="129">
        <v>7000</v>
      </c>
      <c r="G99" s="129">
        <v>6047.6</v>
      </c>
      <c r="H99" s="130">
        <f t="shared" si="2"/>
        <v>709.4791177850775</v>
      </c>
    </row>
    <row r="100" spans="1:8" ht="27" customHeight="1">
      <c r="A100" s="125"/>
      <c r="B100" s="151">
        <v>321</v>
      </c>
      <c r="C100" s="120" t="s">
        <v>8</v>
      </c>
      <c r="D100" s="126"/>
      <c r="E100" s="123">
        <v>852.4</v>
      </c>
      <c r="F100" s="129">
        <v>7000</v>
      </c>
      <c r="G100" s="129">
        <v>6047.6</v>
      </c>
      <c r="H100" s="130">
        <f t="shared" si="2"/>
        <v>709.4791177850775</v>
      </c>
    </row>
    <row r="101" spans="1:8" ht="27" customHeight="1">
      <c r="A101" s="125"/>
      <c r="B101" s="150">
        <v>3212</v>
      </c>
      <c r="C101" s="125" t="s">
        <v>254</v>
      </c>
      <c r="D101" s="126">
        <v>55217</v>
      </c>
      <c r="E101" s="124">
        <v>852.4</v>
      </c>
      <c r="F101" s="127">
        <v>7000</v>
      </c>
      <c r="G101" s="127">
        <v>6047.6</v>
      </c>
      <c r="H101" s="130">
        <f t="shared" si="2"/>
        <v>709.4791177850775</v>
      </c>
    </row>
    <row r="102" spans="1:8" ht="27" customHeight="1">
      <c r="A102" s="120" t="s">
        <v>312</v>
      </c>
      <c r="B102" s="151" t="s">
        <v>4</v>
      </c>
      <c r="C102" s="120" t="s">
        <v>313</v>
      </c>
      <c r="D102" s="126">
        <v>55217</v>
      </c>
      <c r="E102" s="124"/>
      <c r="F102" s="127">
        <v>6975</v>
      </c>
      <c r="G102" s="127"/>
      <c r="H102" s="130">
        <v>0</v>
      </c>
    </row>
    <row r="103" spans="1:8" ht="27" customHeight="1">
      <c r="A103" s="125"/>
      <c r="B103" s="120">
        <v>3</v>
      </c>
      <c r="C103" s="120" t="s">
        <v>169</v>
      </c>
      <c r="D103" s="126"/>
      <c r="E103" s="124"/>
      <c r="F103" s="129">
        <v>6975</v>
      </c>
      <c r="G103" s="127"/>
      <c r="H103" s="130">
        <v>0</v>
      </c>
    </row>
    <row r="104" spans="1:8" ht="27" customHeight="1">
      <c r="A104" s="125"/>
      <c r="B104" s="120">
        <v>32</v>
      </c>
      <c r="C104" s="120" t="s">
        <v>168</v>
      </c>
      <c r="D104" s="126"/>
      <c r="E104" s="124"/>
      <c r="F104" s="129">
        <v>6975</v>
      </c>
      <c r="G104" s="127"/>
      <c r="H104" s="130">
        <v>0</v>
      </c>
    </row>
    <row r="105" spans="1:8" ht="27" customHeight="1">
      <c r="A105" s="125"/>
      <c r="B105" s="120">
        <v>329</v>
      </c>
      <c r="C105" s="120" t="s">
        <v>13</v>
      </c>
      <c r="D105" s="126"/>
      <c r="E105" s="124"/>
      <c r="F105" s="129">
        <v>6975</v>
      </c>
      <c r="G105" s="127"/>
      <c r="H105" s="130">
        <v>0</v>
      </c>
    </row>
    <row r="106" spans="1:8" ht="27" customHeight="1">
      <c r="A106" s="120" t="s">
        <v>268</v>
      </c>
      <c r="B106" s="120" t="s">
        <v>4</v>
      </c>
      <c r="C106" s="120" t="s">
        <v>269</v>
      </c>
      <c r="D106" s="126"/>
      <c r="E106" s="124">
        <v>0</v>
      </c>
      <c r="F106" s="127">
        <v>12500</v>
      </c>
      <c r="G106" s="127">
        <v>2500</v>
      </c>
      <c r="H106" s="130">
        <v>0</v>
      </c>
    </row>
    <row r="107" spans="1:8" ht="27" customHeight="1">
      <c r="A107" s="125"/>
      <c r="B107" s="120">
        <v>3</v>
      </c>
      <c r="C107" s="120" t="s">
        <v>169</v>
      </c>
      <c r="D107" s="126"/>
      <c r="E107" s="123">
        <v>0</v>
      </c>
      <c r="F107" s="129">
        <v>12500</v>
      </c>
      <c r="G107" s="129">
        <v>2500</v>
      </c>
      <c r="H107" s="130">
        <v>0</v>
      </c>
    </row>
    <row r="108" spans="1:8" ht="27" customHeight="1">
      <c r="A108" s="121"/>
      <c r="B108" s="120">
        <v>32</v>
      </c>
      <c r="C108" s="120" t="s">
        <v>168</v>
      </c>
      <c r="D108" s="122"/>
      <c r="E108" s="123">
        <v>0</v>
      </c>
      <c r="F108" s="129">
        <v>12500</v>
      </c>
      <c r="G108" s="129">
        <v>2500</v>
      </c>
      <c r="H108" s="130">
        <v>0</v>
      </c>
    </row>
    <row r="109" spans="1:8" ht="27" customHeight="1">
      <c r="A109" s="125"/>
      <c r="B109" s="120">
        <v>322</v>
      </c>
      <c r="C109" s="120" t="s">
        <v>39</v>
      </c>
      <c r="D109" s="126"/>
      <c r="E109" s="123">
        <v>0</v>
      </c>
      <c r="F109" s="129">
        <v>2500</v>
      </c>
      <c r="G109" s="129">
        <v>2500</v>
      </c>
      <c r="H109" s="130">
        <v>0</v>
      </c>
    </row>
    <row r="110" spans="1:8" ht="27" customHeight="1">
      <c r="A110" s="125"/>
      <c r="B110" s="125">
        <v>3224</v>
      </c>
      <c r="C110" s="125" t="s">
        <v>51</v>
      </c>
      <c r="D110" s="126">
        <v>55217</v>
      </c>
      <c r="E110" s="124">
        <v>0</v>
      </c>
      <c r="F110" s="127"/>
      <c r="G110" s="127">
        <v>856.97</v>
      </c>
      <c r="H110" s="130">
        <v>0</v>
      </c>
    </row>
    <row r="111" spans="1:8" ht="27" customHeight="1">
      <c r="A111" s="125"/>
      <c r="B111" s="125">
        <v>3225</v>
      </c>
      <c r="C111" s="125" t="s">
        <v>53</v>
      </c>
      <c r="D111" s="126">
        <v>55217</v>
      </c>
      <c r="E111" s="124">
        <v>0</v>
      </c>
      <c r="F111" s="127"/>
      <c r="G111" s="127">
        <v>1643.03</v>
      </c>
      <c r="H111" s="130">
        <v>0</v>
      </c>
    </row>
    <row r="112" spans="1:8" ht="27" customHeight="1">
      <c r="A112" s="125"/>
      <c r="B112" s="125">
        <v>3225</v>
      </c>
      <c r="C112" s="125" t="s">
        <v>53</v>
      </c>
      <c r="D112" s="126"/>
      <c r="E112" s="124">
        <v>0</v>
      </c>
      <c r="F112" s="127"/>
      <c r="G112" s="127">
        <v>0</v>
      </c>
      <c r="H112" s="130">
        <v>0</v>
      </c>
    </row>
    <row r="113" spans="1:8" ht="27" customHeight="1">
      <c r="A113" s="125"/>
      <c r="B113" s="120">
        <v>323</v>
      </c>
      <c r="C113" s="120" t="s">
        <v>17</v>
      </c>
      <c r="D113" s="126"/>
      <c r="E113" s="124"/>
      <c r="F113" s="129">
        <v>10000</v>
      </c>
      <c r="G113" s="127"/>
      <c r="H113" s="130">
        <v>0</v>
      </c>
    </row>
    <row r="114" spans="1:8" ht="27" customHeight="1">
      <c r="A114" s="120" t="s">
        <v>294</v>
      </c>
      <c r="B114" s="120" t="s">
        <v>4</v>
      </c>
      <c r="C114" s="120" t="s">
        <v>295</v>
      </c>
      <c r="D114" s="126"/>
      <c r="E114" s="124">
        <v>38050.58</v>
      </c>
      <c r="F114" s="127">
        <v>37171.43</v>
      </c>
      <c r="G114" s="127">
        <v>0</v>
      </c>
      <c r="H114" s="130">
        <v>0</v>
      </c>
    </row>
    <row r="115" spans="1:8" ht="27" customHeight="1">
      <c r="A115" s="125"/>
      <c r="B115" s="120">
        <v>4</v>
      </c>
      <c r="C115" s="120" t="s">
        <v>173</v>
      </c>
      <c r="D115" s="126">
        <v>53082</v>
      </c>
      <c r="E115" s="123">
        <v>38050.58</v>
      </c>
      <c r="F115" s="129">
        <v>37171.43</v>
      </c>
      <c r="G115" s="129">
        <v>0</v>
      </c>
      <c r="H115" s="130">
        <v>0</v>
      </c>
    </row>
    <row r="116" spans="1:8" ht="27" customHeight="1">
      <c r="A116" s="125"/>
      <c r="B116" s="120">
        <v>42</v>
      </c>
      <c r="C116" s="120" t="s">
        <v>172</v>
      </c>
      <c r="D116" s="126"/>
      <c r="E116" s="123">
        <v>38050.58</v>
      </c>
      <c r="F116" s="129">
        <v>37171.43</v>
      </c>
      <c r="G116" s="129">
        <v>0</v>
      </c>
      <c r="H116" s="130">
        <v>0</v>
      </c>
    </row>
    <row r="117" spans="1:8" ht="27" customHeight="1">
      <c r="A117" s="125"/>
      <c r="B117" s="120">
        <v>424</v>
      </c>
      <c r="C117" s="120" t="s">
        <v>270</v>
      </c>
      <c r="D117" s="126"/>
      <c r="E117" s="123">
        <v>38050.58</v>
      </c>
      <c r="F117" s="129">
        <v>37171.43</v>
      </c>
      <c r="G117" s="129">
        <v>0</v>
      </c>
      <c r="H117" s="130">
        <v>0</v>
      </c>
    </row>
    <row r="118" spans="1:8" ht="27" customHeight="1">
      <c r="A118" s="121" t="s">
        <v>271</v>
      </c>
      <c r="B118" s="120" t="s">
        <v>4</v>
      </c>
      <c r="C118" s="120" t="s">
        <v>272</v>
      </c>
      <c r="D118" s="122"/>
      <c r="E118" s="124">
        <v>1794.23</v>
      </c>
      <c r="F118" s="127">
        <v>5205.77</v>
      </c>
      <c r="G118" s="127">
        <v>5205.77</v>
      </c>
      <c r="H118" s="130">
        <f>G118/E118*100</f>
        <v>290.13950273933665</v>
      </c>
    </row>
    <row r="119" spans="1:8" ht="27" customHeight="1">
      <c r="A119" s="125"/>
      <c r="B119" s="120">
        <v>3</v>
      </c>
      <c r="C119" s="120" t="s">
        <v>169</v>
      </c>
      <c r="D119" s="126"/>
      <c r="E119" s="123">
        <v>1794.23</v>
      </c>
      <c r="F119" s="129">
        <v>5205.77</v>
      </c>
      <c r="G119" s="129">
        <v>5205.77</v>
      </c>
      <c r="H119" s="130">
        <f>G119/E119*100</f>
        <v>290.13950273933665</v>
      </c>
    </row>
    <row r="120" spans="1:8" ht="27" customHeight="1">
      <c r="A120" s="121"/>
      <c r="B120" s="120">
        <v>32</v>
      </c>
      <c r="C120" s="120" t="s">
        <v>168</v>
      </c>
      <c r="D120" s="122"/>
      <c r="E120" s="123">
        <v>1794.23</v>
      </c>
      <c r="F120" s="129">
        <v>5205.77</v>
      </c>
      <c r="G120" s="129">
        <v>5205.77</v>
      </c>
      <c r="H120" s="130">
        <f>G120/E120*100</f>
        <v>290.13950273933665</v>
      </c>
    </row>
    <row r="121" spans="1:8" ht="27" customHeight="1">
      <c r="A121" s="121"/>
      <c r="B121" s="120">
        <v>321</v>
      </c>
      <c r="C121" s="120" t="s">
        <v>8</v>
      </c>
      <c r="D121" s="122"/>
      <c r="E121" s="123">
        <v>0</v>
      </c>
      <c r="F121" s="129">
        <v>0</v>
      </c>
      <c r="G121" s="129">
        <v>0</v>
      </c>
      <c r="H121" s="130">
        <v>0</v>
      </c>
    </row>
    <row r="122" spans="1:8" ht="27" customHeight="1">
      <c r="A122" s="121"/>
      <c r="B122" s="120">
        <v>323</v>
      </c>
      <c r="C122" s="120" t="s">
        <v>17</v>
      </c>
      <c r="D122" s="126">
        <v>11001</v>
      </c>
      <c r="E122" s="123">
        <v>1794.23</v>
      </c>
      <c r="F122" s="127">
        <v>5205.77</v>
      </c>
      <c r="G122" s="129">
        <v>5205.77</v>
      </c>
      <c r="H122" s="130">
        <v>290.14</v>
      </c>
    </row>
    <row r="123" spans="1:8" ht="27" customHeight="1">
      <c r="A123" s="121"/>
      <c r="B123" s="125">
        <v>3237</v>
      </c>
      <c r="C123" s="125" t="s">
        <v>21</v>
      </c>
      <c r="D123" s="126"/>
      <c r="E123" s="124">
        <v>1794.23</v>
      </c>
      <c r="F123" s="127"/>
      <c r="G123" s="127">
        <v>0</v>
      </c>
      <c r="H123" s="130">
        <v>0</v>
      </c>
    </row>
    <row r="124" spans="1:8" ht="27" customHeight="1">
      <c r="A124" s="121"/>
      <c r="B124" s="125">
        <v>3239</v>
      </c>
      <c r="C124" s="125" t="s">
        <v>23</v>
      </c>
      <c r="D124" s="126"/>
      <c r="E124" s="124"/>
      <c r="F124" s="127"/>
      <c r="G124" s="127">
        <v>5205.77</v>
      </c>
      <c r="H124" s="130">
        <v>0</v>
      </c>
    </row>
    <row r="125" spans="1:8" ht="27" customHeight="1">
      <c r="A125" s="120" t="s">
        <v>273</v>
      </c>
      <c r="B125" s="120" t="s">
        <v>4</v>
      </c>
      <c r="C125" s="120" t="s">
        <v>274</v>
      </c>
      <c r="D125" s="126"/>
      <c r="E125" s="124">
        <v>3654.11</v>
      </c>
      <c r="F125" s="127">
        <v>5238.56</v>
      </c>
      <c r="G125" s="127">
        <v>4678.77</v>
      </c>
      <c r="H125" s="130">
        <v>106.46</v>
      </c>
    </row>
    <row r="126" spans="1:8" ht="27" customHeight="1">
      <c r="A126" s="125"/>
      <c r="B126" s="120">
        <v>3</v>
      </c>
      <c r="C126" s="120" t="s">
        <v>169</v>
      </c>
      <c r="D126" s="126"/>
      <c r="E126" s="123">
        <v>3654.11</v>
      </c>
      <c r="F126" s="129">
        <v>5238.56</v>
      </c>
      <c r="G126" s="129">
        <v>4678.77</v>
      </c>
      <c r="H126" s="130">
        <v>106.46</v>
      </c>
    </row>
    <row r="127" spans="1:8" ht="27" customHeight="1">
      <c r="A127" s="125"/>
      <c r="B127" s="120">
        <v>32</v>
      </c>
      <c r="C127" s="120" t="s">
        <v>168</v>
      </c>
      <c r="D127" s="126"/>
      <c r="E127" s="123">
        <v>3654.11</v>
      </c>
      <c r="F127" s="129">
        <v>5238.56</v>
      </c>
      <c r="G127" s="129">
        <v>4678.77</v>
      </c>
      <c r="H127" s="130">
        <v>106.46</v>
      </c>
    </row>
    <row r="128" spans="1:8" ht="27" customHeight="1">
      <c r="A128" s="125"/>
      <c r="B128" s="120">
        <v>322</v>
      </c>
      <c r="C128" s="120" t="s">
        <v>39</v>
      </c>
      <c r="D128" s="126"/>
      <c r="E128" s="123">
        <v>3654.11</v>
      </c>
      <c r="F128" s="129">
        <v>5238.56</v>
      </c>
      <c r="G128" s="129">
        <v>4678.77</v>
      </c>
      <c r="H128" s="130">
        <v>106.46</v>
      </c>
    </row>
    <row r="129" spans="1:8" ht="27" customHeight="1">
      <c r="A129" s="125"/>
      <c r="B129" s="125">
        <v>3222</v>
      </c>
      <c r="C129" s="125" t="s">
        <v>60</v>
      </c>
      <c r="D129" s="126">
        <v>53060</v>
      </c>
      <c r="E129" s="124">
        <v>3654.11</v>
      </c>
      <c r="F129" s="127">
        <v>5238.56</v>
      </c>
      <c r="G129" s="127">
        <v>4678.77</v>
      </c>
      <c r="H129" s="130">
        <v>106.46</v>
      </c>
    </row>
    <row r="130" spans="1:8" s="155" customFormat="1" ht="27" customHeight="1">
      <c r="A130" s="146">
        <v>2302</v>
      </c>
      <c r="B130" s="152"/>
      <c r="C130" s="146" t="s">
        <v>261</v>
      </c>
      <c r="D130" s="153"/>
      <c r="E130" s="154">
        <v>14990.63</v>
      </c>
      <c r="F130" s="154">
        <v>270</v>
      </c>
      <c r="G130" s="154">
        <v>270</v>
      </c>
      <c r="H130" s="149">
        <v>25.7</v>
      </c>
    </row>
    <row r="131" spans="1:8" ht="27" customHeight="1">
      <c r="A131" s="120" t="s">
        <v>275</v>
      </c>
      <c r="B131" s="120" t="s">
        <v>4</v>
      </c>
      <c r="C131" s="120" t="s">
        <v>276</v>
      </c>
      <c r="D131" s="126"/>
      <c r="E131" s="124">
        <v>378</v>
      </c>
      <c r="F131" s="127">
        <v>270</v>
      </c>
      <c r="G131" s="127">
        <v>270</v>
      </c>
      <c r="H131" s="130">
        <v>111.11</v>
      </c>
    </row>
    <row r="132" spans="1:8" ht="27" customHeight="1">
      <c r="A132" s="125"/>
      <c r="B132" s="120">
        <v>3</v>
      </c>
      <c r="C132" s="120" t="s">
        <v>169</v>
      </c>
      <c r="D132" s="126"/>
      <c r="E132" s="123">
        <v>378</v>
      </c>
      <c r="F132" s="129">
        <v>270</v>
      </c>
      <c r="G132" s="129">
        <v>270</v>
      </c>
      <c r="H132" s="130">
        <v>111.11</v>
      </c>
    </row>
    <row r="133" spans="1:8" ht="27" customHeight="1">
      <c r="A133" s="125"/>
      <c r="B133" s="120">
        <v>32</v>
      </c>
      <c r="C133" s="120" t="s">
        <v>168</v>
      </c>
      <c r="D133" s="126"/>
      <c r="E133" s="123">
        <v>378</v>
      </c>
      <c r="F133" s="129">
        <v>270</v>
      </c>
      <c r="G133" s="129">
        <v>270</v>
      </c>
      <c r="H133" s="130">
        <v>111.11</v>
      </c>
    </row>
    <row r="134" spans="1:8" ht="27" customHeight="1">
      <c r="A134" s="125"/>
      <c r="B134" s="120">
        <v>322</v>
      </c>
      <c r="C134" s="120" t="s">
        <v>39</v>
      </c>
      <c r="D134" s="126"/>
      <c r="E134" s="123">
        <v>378</v>
      </c>
      <c r="F134" s="129">
        <v>270</v>
      </c>
      <c r="G134" s="129">
        <v>270</v>
      </c>
      <c r="H134" s="130">
        <v>111.11</v>
      </c>
    </row>
    <row r="135" spans="1:8" ht="27" customHeight="1">
      <c r="A135" s="125"/>
      <c r="B135" s="125">
        <v>3222</v>
      </c>
      <c r="C135" s="125" t="s">
        <v>60</v>
      </c>
      <c r="D135" s="126">
        <v>53060</v>
      </c>
      <c r="E135" s="124">
        <v>378</v>
      </c>
      <c r="F135" s="127">
        <v>270</v>
      </c>
      <c r="G135" s="127">
        <v>270</v>
      </c>
      <c r="H135" s="130">
        <v>111.11</v>
      </c>
    </row>
    <row r="136" spans="1:8" ht="27" customHeight="1">
      <c r="A136" s="120" t="s">
        <v>277</v>
      </c>
      <c r="B136" s="120" t="s">
        <v>4</v>
      </c>
      <c r="C136" s="120" t="s">
        <v>278</v>
      </c>
      <c r="D136" s="126"/>
      <c r="E136" s="124">
        <v>12762.63</v>
      </c>
      <c r="F136" s="127"/>
      <c r="G136" s="127">
        <v>0</v>
      </c>
      <c r="H136" s="130">
        <f>G136/E136*100</f>
        <v>0</v>
      </c>
    </row>
    <row r="137" spans="1:8" ht="27" customHeight="1">
      <c r="A137" s="125"/>
      <c r="B137" s="120">
        <v>4</v>
      </c>
      <c r="C137" s="120" t="s">
        <v>173</v>
      </c>
      <c r="D137" s="126"/>
      <c r="E137" s="123">
        <v>12762.63</v>
      </c>
      <c r="F137" s="129"/>
      <c r="G137" s="129">
        <v>0</v>
      </c>
      <c r="H137" s="130">
        <v>0</v>
      </c>
    </row>
    <row r="138" spans="1:8" ht="27" customHeight="1">
      <c r="A138" s="125"/>
      <c r="B138" s="120">
        <v>42</v>
      </c>
      <c r="C138" s="120" t="s">
        <v>172</v>
      </c>
      <c r="D138" s="126"/>
      <c r="E138" s="123">
        <v>12762.63</v>
      </c>
      <c r="F138" s="129"/>
      <c r="G138" s="129">
        <v>0</v>
      </c>
      <c r="H138" s="130">
        <v>0</v>
      </c>
    </row>
    <row r="139" spans="1:8" ht="27" customHeight="1">
      <c r="A139" s="125"/>
      <c r="B139" s="120">
        <v>422</v>
      </c>
      <c r="C139" s="120" t="s">
        <v>26</v>
      </c>
      <c r="D139" s="126"/>
      <c r="E139" s="123">
        <v>12762.63</v>
      </c>
      <c r="F139" s="129"/>
      <c r="G139" s="129">
        <v>0</v>
      </c>
      <c r="H139" s="130">
        <v>0</v>
      </c>
    </row>
    <row r="140" spans="1:8" ht="27" customHeight="1">
      <c r="A140" s="125"/>
      <c r="B140" s="125">
        <v>4221</v>
      </c>
      <c r="C140" s="125" t="s">
        <v>28</v>
      </c>
      <c r="D140" s="126">
        <v>53082</v>
      </c>
      <c r="E140" s="124">
        <v>12762.63</v>
      </c>
      <c r="F140" s="127"/>
      <c r="G140" s="127">
        <v>0</v>
      </c>
      <c r="H140" s="130">
        <v>0</v>
      </c>
    </row>
    <row r="141" spans="1:8" ht="27" customHeight="1">
      <c r="A141" s="120" t="s">
        <v>279</v>
      </c>
      <c r="B141" s="120" t="s">
        <v>4</v>
      </c>
      <c r="C141" s="120" t="s">
        <v>280</v>
      </c>
      <c r="D141" s="126"/>
      <c r="E141" s="124">
        <v>1850</v>
      </c>
      <c r="F141" s="127"/>
      <c r="G141" s="127">
        <v>0</v>
      </c>
      <c r="H141" s="130">
        <v>0</v>
      </c>
    </row>
    <row r="142" spans="1:8" ht="27" customHeight="1">
      <c r="A142" s="120"/>
      <c r="B142" s="120">
        <v>3</v>
      </c>
      <c r="C142" s="120" t="s">
        <v>169</v>
      </c>
      <c r="D142" s="126"/>
      <c r="E142" s="123">
        <v>1850</v>
      </c>
      <c r="F142" s="129"/>
      <c r="G142" s="129">
        <v>0</v>
      </c>
      <c r="H142" s="130">
        <v>0</v>
      </c>
    </row>
    <row r="143" spans="1:8" ht="27" customHeight="1">
      <c r="A143" s="120"/>
      <c r="B143" s="120">
        <v>32</v>
      </c>
      <c r="C143" s="120" t="s">
        <v>168</v>
      </c>
      <c r="D143" s="126"/>
      <c r="E143" s="123">
        <v>1850</v>
      </c>
      <c r="F143" s="129"/>
      <c r="G143" s="129">
        <v>0</v>
      </c>
      <c r="H143" s="130">
        <v>0</v>
      </c>
    </row>
    <row r="144" spans="1:8" ht="27" customHeight="1">
      <c r="A144" s="120"/>
      <c r="B144" s="120">
        <v>323</v>
      </c>
      <c r="C144" s="120" t="s">
        <v>17</v>
      </c>
      <c r="D144" s="126"/>
      <c r="E144" s="123">
        <v>1850</v>
      </c>
      <c r="F144" s="129"/>
      <c r="G144" s="129">
        <v>0</v>
      </c>
      <c r="H144" s="130">
        <v>0</v>
      </c>
    </row>
    <row r="145" spans="1:8" ht="27" customHeight="1">
      <c r="A145" s="120"/>
      <c r="B145" s="125">
        <v>3236</v>
      </c>
      <c r="C145" s="120" t="s">
        <v>61</v>
      </c>
      <c r="D145" s="126">
        <v>53082</v>
      </c>
      <c r="E145" s="124">
        <v>1850</v>
      </c>
      <c r="F145" s="127"/>
      <c r="G145" s="127">
        <v>0</v>
      </c>
      <c r="H145" s="130">
        <v>0</v>
      </c>
    </row>
    <row r="146" spans="1:8" s="155" customFormat="1" ht="27" customHeight="1">
      <c r="A146" s="146">
        <v>2401</v>
      </c>
      <c r="B146" s="146"/>
      <c r="C146" s="146" t="s">
        <v>281</v>
      </c>
      <c r="D146" s="153"/>
      <c r="E146" s="154">
        <v>448200.63</v>
      </c>
      <c r="F146" s="154">
        <v>47724.25</v>
      </c>
      <c r="G146" s="154">
        <v>40900.31</v>
      </c>
      <c r="H146" s="149">
        <v>4301.96</v>
      </c>
    </row>
    <row r="147" spans="1:8" s="116" customFormat="1" ht="27" customHeight="1">
      <c r="A147" s="156" t="s">
        <v>282</v>
      </c>
      <c r="B147" s="156" t="s">
        <v>4</v>
      </c>
      <c r="C147" s="156" t="s">
        <v>283</v>
      </c>
      <c r="D147" s="157"/>
      <c r="E147" s="158">
        <v>448200.63</v>
      </c>
      <c r="F147" s="158">
        <v>21725.25</v>
      </c>
      <c r="G147" s="158">
        <v>21724.25</v>
      </c>
      <c r="H147" s="160">
        <v>4301.96</v>
      </c>
    </row>
    <row r="148" spans="1:8" s="116" customFormat="1" ht="27" customHeight="1">
      <c r="A148" s="156"/>
      <c r="B148" s="156">
        <v>3</v>
      </c>
      <c r="C148" s="156" t="s">
        <v>169</v>
      </c>
      <c r="D148" s="157"/>
      <c r="E148" s="162">
        <v>448200.63</v>
      </c>
      <c r="F148" s="162">
        <v>21725.25</v>
      </c>
      <c r="G148" s="162">
        <v>21724.25</v>
      </c>
      <c r="H148" s="160">
        <v>4301.96</v>
      </c>
    </row>
    <row r="149" spans="1:8" s="116" customFormat="1" ht="27" customHeight="1">
      <c r="A149" s="156"/>
      <c r="B149" s="156">
        <v>32</v>
      </c>
      <c r="C149" s="156" t="s">
        <v>168</v>
      </c>
      <c r="D149" s="157"/>
      <c r="E149" s="162">
        <v>448200.63</v>
      </c>
      <c r="F149" s="162">
        <v>21725.25</v>
      </c>
      <c r="G149" s="162">
        <v>21724.25</v>
      </c>
      <c r="H149" s="160">
        <v>4301.96</v>
      </c>
    </row>
    <row r="150" spans="1:8" s="116" customFormat="1" ht="27" customHeight="1">
      <c r="A150" s="156"/>
      <c r="B150" s="156">
        <v>323</v>
      </c>
      <c r="C150" s="156" t="s">
        <v>17</v>
      </c>
      <c r="D150" s="157"/>
      <c r="E150" s="162">
        <v>448200.63</v>
      </c>
      <c r="F150" s="162">
        <v>21725.25</v>
      </c>
      <c r="G150" s="162">
        <v>21724.25</v>
      </c>
      <c r="H150" s="160">
        <v>4301.96</v>
      </c>
    </row>
    <row r="151" spans="1:8" s="116" customFormat="1" ht="27" customHeight="1">
      <c r="A151" s="156"/>
      <c r="B151" s="159">
        <v>3232</v>
      </c>
      <c r="C151" s="156" t="s">
        <v>25</v>
      </c>
      <c r="D151" s="157">
        <v>48005</v>
      </c>
      <c r="E151" s="158">
        <v>448200.63</v>
      </c>
      <c r="F151" s="158">
        <v>21725.25</v>
      </c>
      <c r="G151" s="158">
        <v>21724.25</v>
      </c>
      <c r="H151" s="160">
        <v>4301.96</v>
      </c>
    </row>
    <row r="152" spans="1:8" s="116" customFormat="1" ht="27" customHeight="1">
      <c r="A152" s="156" t="s">
        <v>306</v>
      </c>
      <c r="B152" s="156" t="s">
        <v>4</v>
      </c>
      <c r="C152" s="156" t="s">
        <v>307</v>
      </c>
      <c r="D152" s="157"/>
      <c r="E152" s="158"/>
      <c r="F152" s="158">
        <v>26000</v>
      </c>
      <c r="G152" s="158">
        <v>19176.06</v>
      </c>
      <c r="H152" s="160">
        <v>0</v>
      </c>
    </row>
    <row r="153" spans="1:8" s="116" customFormat="1" ht="27" customHeight="1">
      <c r="A153" s="156"/>
      <c r="B153" s="156">
        <v>3</v>
      </c>
      <c r="C153" s="156" t="s">
        <v>169</v>
      </c>
      <c r="D153" s="157"/>
      <c r="E153" s="158"/>
      <c r="F153" s="162">
        <v>15000</v>
      </c>
      <c r="G153" s="162">
        <v>19176.06</v>
      </c>
      <c r="H153" s="160">
        <v>0</v>
      </c>
    </row>
    <row r="154" spans="1:8" s="116" customFormat="1" ht="27" customHeight="1">
      <c r="A154" s="156"/>
      <c r="B154" s="156">
        <v>32</v>
      </c>
      <c r="C154" s="156" t="s">
        <v>168</v>
      </c>
      <c r="D154" s="157"/>
      <c r="E154" s="158"/>
      <c r="F154" s="162">
        <v>0</v>
      </c>
      <c r="G154" s="162">
        <v>19176.06</v>
      </c>
      <c r="H154" s="160">
        <v>0</v>
      </c>
    </row>
    <row r="155" spans="1:8" s="116" customFormat="1" ht="27" customHeight="1">
      <c r="A155" s="156"/>
      <c r="B155" s="156">
        <v>322</v>
      </c>
      <c r="C155" s="120" t="s">
        <v>39</v>
      </c>
      <c r="D155" s="157"/>
      <c r="E155" s="158"/>
      <c r="F155" s="162">
        <v>8921.88</v>
      </c>
      <c r="G155" s="162">
        <v>1097.93</v>
      </c>
      <c r="H155" s="160">
        <v>0</v>
      </c>
    </row>
    <row r="156" spans="1:8" s="116" customFormat="1" ht="27" customHeight="1">
      <c r="A156" s="156"/>
      <c r="B156" s="159">
        <v>3221</v>
      </c>
      <c r="C156" s="125" t="s">
        <v>49</v>
      </c>
      <c r="D156" s="157">
        <v>53082</v>
      </c>
      <c r="E156" s="158"/>
      <c r="F156" s="158"/>
      <c r="G156" s="158">
        <v>767.95</v>
      </c>
      <c r="H156" s="160">
        <v>0</v>
      </c>
    </row>
    <row r="157" spans="1:8" s="116" customFormat="1" ht="27" customHeight="1">
      <c r="A157" s="156"/>
      <c r="B157" s="159">
        <v>3225</v>
      </c>
      <c r="C157" s="125" t="s">
        <v>53</v>
      </c>
      <c r="D157" s="157">
        <v>53082</v>
      </c>
      <c r="E157" s="158"/>
      <c r="F157" s="158"/>
      <c r="G157" s="158">
        <v>329.98</v>
      </c>
      <c r="H157" s="160">
        <v>0</v>
      </c>
    </row>
    <row r="158" spans="1:8" s="116" customFormat="1" ht="27" customHeight="1">
      <c r="A158" s="156"/>
      <c r="B158" s="156">
        <v>323</v>
      </c>
      <c r="C158" s="156" t="s">
        <v>17</v>
      </c>
      <c r="D158" s="157"/>
      <c r="E158" s="158"/>
      <c r="F158" s="162">
        <v>6078</v>
      </c>
      <c r="G158" s="162">
        <v>18078.13</v>
      </c>
      <c r="H158" s="160">
        <v>0</v>
      </c>
    </row>
    <row r="159" spans="1:8" s="116" customFormat="1" ht="27" customHeight="1">
      <c r="A159" s="156"/>
      <c r="B159" s="159">
        <v>3232</v>
      </c>
      <c r="C159" s="159" t="s">
        <v>25</v>
      </c>
      <c r="D159" s="157">
        <v>62300</v>
      </c>
      <c r="E159" s="158"/>
      <c r="F159" s="158"/>
      <c r="G159" s="158">
        <v>11000</v>
      </c>
      <c r="H159" s="160">
        <v>0</v>
      </c>
    </row>
    <row r="160" spans="1:8" s="116" customFormat="1" ht="27" customHeight="1">
      <c r="A160" s="156"/>
      <c r="B160" s="159">
        <v>3232</v>
      </c>
      <c r="C160" s="159" t="s">
        <v>25</v>
      </c>
      <c r="D160" s="157">
        <v>53082</v>
      </c>
      <c r="E160" s="158"/>
      <c r="F160" s="158"/>
      <c r="G160" s="158">
        <v>5078.13</v>
      </c>
      <c r="H160" s="160">
        <v>0</v>
      </c>
    </row>
    <row r="161" spans="1:8" s="116" customFormat="1" ht="27" customHeight="1">
      <c r="A161" s="156"/>
      <c r="B161" s="159">
        <v>3237</v>
      </c>
      <c r="C161" s="125" t="s">
        <v>21</v>
      </c>
      <c r="D161" s="157">
        <v>53082</v>
      </c>
      <c r="E161" s="158"/>
      <c r="F161" s="158"/>
      <c r="G161" s="158">
        <v>2000</v>
      </c>
      <c r="H161" s="160">
        <v>0</v>
      </c>
    </row>
    <row r="162" spans="1:8" s="116" customFormat="1" ht="27" customHeight="1">
      <c r="A162" s="156"/>
      <c r="B162" s="156">
        <v>3</v>
      </c>
      <c r="C162" s="156" t="s">
        <v>169</v>
      </c>
      <c r="D162" s="157">
        <v>62300</v>
      </c>
      <c r="E162" s="158"/>
      <c r="F162" s="162">
        <v>11000</v>
      </c>
      <c r="G162" s="158"/>
      <c r="H162" s="160">
        <v>0</v>
      </c>
    </row>
    <row r="163" spans="1:8" s="116" customFormat="1" ht="27" customHeight="1">
      <c r="A163" s="156"/>
      <c r="B163" s="156">
        <v>32</v>
      </c>
      <c r="C163" s="156" t="s">
        <v>168</v>
      </c>
      <c r="D163" s="157"/>
      <c r="E163" s="158"/>
      <c r="F163" s="162">
        <v>11000</v>
      </c>
      <c r="G163" s="158"/>
      <c r="H163" s="160">
        <v>0</v>
      </c>
    </row>
    <row r="164" spans="1:8" s="116" customFormat="1" ht="27" customHeight="1">
      <c r="A164" s="156"/>
      <c r="B164" s="156">
        <v>323</v>
      </c>
      <c r="C164" s="156" t="s">
        <v>17</v>
      </c>
      <c r="D164" s="157"/>
      <c r="E164" s="158"/>
      <c r="F164" s="162">
        <v>11000</v>
      </c>
      <c r="G164" s="158"/>
      <c r="H164" s="160">
        <v>0</v>
      </c>
    </row>
    <row r="165" spans="1:8" s="155" customFormat="1" ht="27" customHeight="1">
      <c r="A165" s="146">
        <v>2403</v>
      </c>
      <c r="B165" s="152"/>
      <c r="C165" s="146" t="s">
        <v>284</v>
      </c>
      <c r="D165" s="153"/>
      <c r="E165" s="154">
        <v>0</v>
      </c>
      <c r="F165" s="154">
        <v>10625</v>
      </c>
      <c r="G165" s="154">
        <v>10625</v>
      </c>
      <c r="H165" s="149">
        <v>0</v>
      </c>
    </row>
    <row r="166" spans="1:8" s="116" customFormat="1" ht="27" customHeight="1">
      <c r="A166" s="156" t="s">
        <v>285</v>
      </c>
      <c r="B166" s="156" t="s">
        <v>4</v>
      </c>
      <c r="C166" s="156" t="s">
        <v>286</v>
      </c>
      <c r="D166" s="157"/>
      <c r="E166" s="158">
        <v>0</v>
      </c>
      <c r="F166" s="158">
        <v>10625</v>
      </c>
      <c r="G166" s="158">
        <v>10625</v>
      </c>
      <c r="H166" s="130">
        <v>0</v>
      </c>
    </row>
    <row r="167" spans="1:8" s="116" customFormat="1" ht="27" customHeight="1">
      <c r="A167" s="156"/>
      <c r="B167" s="156">
        <v>4</v>
      </c>
      <c r="C167" s="120" t="s">
        <v>173</v>
      </c>
      <c r="D167" s="157"/>
      <c r="E167" s="162">
        <v>0</v>
      </c>
      <c r="F167" s="162">
        <v>10625</v>
      </c>
      <c r="G167" s="162">
        <v>10625</v>
      </c>
      <c r="H167" s="130">
        <v>0</v>
      </c>
    </row>
    <row r="168" spans="1:8" s="116" customFormat="1" ht="27" customHeight="1">
      <c r="A168" s="156"/>
      <c r="B168" s="156">
        <v>42</v>
      </c>
      <c r="C168" s="156" t="s">
        <v>172</v>
      </c>
      <c r="D168" s="157"/>
      <c r="E168" s="162">
        <v>0</v>
      </c>
      <c r="F168" s="162">
        <v>10625</v>
      </c>
      <c r="G168" s="162">
        <v>10625</v>
      </c>
      <c r="H168" s="130">
        <v>0</v>
      </c>
    </row>
    <row r="169" spans="1:8" s="116" customFormat="1" ht="27" customHeight="1">
      <c r="A169" s="156"/>
      <c r="B169" s="156">
        <v>421</v>
      </c>
      <c r="C169" s="156" t="s">
        <v>308</v>
      </c>
      <c r="D169" s="157"/>
      <c r="E169" s="162">
        <v>0</v>
      </c>
      <c r="F169" s="162">
        <v>10625</v>
      </c>
      <c r="G169" s="162">
        <v>10625</v>
      </c>
      <c r="H169" s="130">
        <v>0</v>
      </c>
    </row>
    <row r="170" spans="1:8" s="116" customFormat="1" ht="27" customHeight="1">
      <c r="A170" s="156"/>
      <c r="B170" s="159">
        <v>4212</v>
      </c>
      <c r="C170" s="159" t="s">
        <v>309</v>
      </c>
      <c r="D170" s="157">
        <v>48006</v>
      </c>
      <c r="E170" s="158">
        <v>0</v>
      </c>
      <c r="F170" s="158">
        <v>10625</v>
      </c>
      <c r="G170" s="158">
        <v>10625</v>
      </c>
      <c r="H170" s="130">
        <v>0</v>
      </c>
    </row>
    <row r="171" spans="1:8" s="155" customFormat="1" ht="27" customHeight="1">
      <c r="A171" s="146">
        <v>2405</v>
      </c>
      <c r="B171" s="152"/>
      <c r="C171" s="146" t="s">
        <v>287</v>
      </c>
      <c r="D171" s="153"/>
      <c r="E171" s="154">
        <v>38321.38</v>
      </c>
      <c r="F171" s="154">
        <v>26249.42</v>
      </c>
      <c r="G171" s="154">
        <v>36549.42</v>
      </c>
      <c r="H171" s="149">
        <v>95.38</v>
      </c>
    </row>
    <row r="172" spans="1:8" s="116" customFormat="1" ht="27" customHeight="1">
      <c r="A172" s="156" t="s">
        <v>288</v>
      </c>
      <c r="B172" s="156" t="s">
        <v>4</v>
      </c>
      <c r="C172" s="156" t="s">
        <v>289</v>
      </c>
      <c r="D172" s="157"/>
      <c r="E172" s="158">
        <v>37321.38</v>
      </c>
      <c r="F172" s="158">
        <v>20587.5</v>
      </c>
      <c r="G172" s="158">
        <v>30887.5</v>
      </c>
      <c r="H172" s="130">
        <f>G172/E172*100</f>
        <v>82.76087325817</v>
      </c>
    </row>
    <row r="173" spans="1:8" s="116" customFormat="1" ht="27" customHeight="1">
      <c r="A173" s="156"/>
      <c r="B173" s="156">
        <v>4</v>
      </c>
      <c r="C173" s="120" t="s">
        <v>173</v>
      </c>
      <c r="D173" s="157"/>
      <c r="E173" s="162">
        <v>37321.38</v>
      </c>
      <c r="F173" s="162">
        <v>0</v>
      </c>
      <c r="G173" s="162">
        <v>30887.5</v>
      </c>
      <c r="H173" s="130">
        <f>G173/E173*100</f>
        <v>82.76087325817</v>
      </c>
    </row>
    <row r="174" spans="1:8" s="116" customFormat="1" ht="27" customHeight="1">
      <c r="A174" s="156"/>
      <c r="B174" s="156">
        <v>42</v>
      </c>
      <c r="C174" s="120" t="s">
        <v>172</v>
      </c>
      <c r="D174" s="157"/>
      <c r="E174" s="162">
        <v>37321.38</v>
      </c>
      <c r="F174" s="162">
        <v>0</v>
      </c>
      <c r="G174" s="162">
        <v>30887.5</v>
      </c>
      <c r="H174" s="130">
        <f>G174/E174*100</f>
        <v>82.76087325817</v>
      </c>
    </row>
    <row r="175" spans="1:8" s="116" customFormat="1" ht="27" customHeight="1">
      <c r="A175" s="156"/>
      <c r="B175" s="156">
        <v>422</v>
      </c>
      <c r="C175" s="120" t="s">
        <v>26</v>
      </c>
      <c r="D175" s="157"/>
      <c r="E175" s="162">
        <v>37321.38</v>
      </c>
      <c r="F175" s="162">
        <v>20587.5</v>
      </c>
      <c r="G175" s="162">
        <v>30887.5</v>
      </c>
      <c r="H175" s="130">
        <f>G175/E175*100</f>
        <v>82.76087325817</v>
      </c>
    </row>
    <row r="176" spans="1:8" s="116" customFormat="1" ht="27" customHeight="1">
      <c r="A176" s="156"/>
      <c r="B176" s="159">
        <v>4221</v>
      </c>
      <c r="C176" s="125" t="s">
        <v>28</v>
      </c>
      <c r="D176" s="157">
        <v>48006</v>
      </c>
      <c r="E176" s="158">
        <v>37321.38</v>
      </c>
      <c r="F176" s="158"/>
      <c r="G176" s="158">
        <v>17150</v>
      </c>
      <c r="H176" s="130">
        <f>G176/E176*100</f>
        <v>45.95221291388476</v>
      </c>
    </row>
    <row r="177" spans="1:8" s="116" customFormat="1" ht="27" customHeight="1">
      <c r="A177" s="156"/>
      <c r="B177" s="159">
        <v>4221</v>
      </c>
      <c r="C177" s="125" t="s">
        <v>28</v>
      </c>
      <c r="D177" s="157">
        <v>55217</v>
      </c>
      <c r="E177" s="158"/>
      <c r="F177" s="158"/>
      <c r="G177" s="158">
        <v>10300</v>
      </c>
      <c r="H177" s="130">
        <v>0</v>
      </c>
    </row>
    <row r="178" spans="1:8" s="116" customFormat="1" ht="27" customHeight="1">
      <c r="A178" s="156"/>
      <c r="B178" s="159">
        <v>4227</v>
      </c>
      <c r="C178" s="125" t="s">
        <v>310</v>
      </c>
      <c r="D178" s="157">
        <v>48006</v>
      </c>
      <c r="E178" s="158"/>
      <c r="F178" s="158"/>
      <c r="G178" s="158">
        <v>3437.5</v>
      </c>
      <c r="H178" s="130">
        <v>0</v>
      </c>
    </row>
    <row r="179" spans="1:8" s="116" customFormat="1" ht="27" customHeight="1">
      <c r="A179" s="156" t="s">
        <v>290</v>
      </c>
      <c r="B179" s="156" t="s">
        <v>4</v>
      </c>
      <c r="C179" s="120" t="s">
        <v>291</v>
      </c>
      <c r="D179" s="157"/>
      <c r="E179" s="158">
        <v>1000</v>
      </c>
      <c r="F179" s="158">
        <v>5661.92</v>
      </c>
      <c r="G179" s="158">
        <v>5661.92</v>
      </c>
      <c r="H179" s="160">
        <v>166.67</v>
      </c>
    </row>
    <row r="180" spans="1:8" s="116" customFormat="1" ht="27" customHeight="1">
      <c r="A180" s="156"/>
      <c r="B180" s="156">
        <v>3</v>
      </c>
      <c r="C180" s="156" t="s">
        <v>169</v>
      </c>
      <c r="D180" s="157"/>
      <c r="E180" s="158"/>
      <c r="F180" s="162">
        <v>236.92</v>
      </c>
      <c r="G180" s="158">
        <v>2161.92</v>
      </c>
      <c r="H180" s="160">
        <v>0</v>
      </c>
    </row>
    <row r="181" spans="1:8" s="116" customFormat="1" ht="27" customHeight="1">
      <c r="A181" s="156"/>
      <c r="B181" s="156">
        <v>37</v>
      </c>
      <c r="C181" s="120" t="s">
        <v>311</v>
      </c>
      <c r="D181" s="157"/>
      <c r="E181" s="158"/>
      <c r="F181" s="162">
        <v>236.92</v>
      </c>
      <c r="G181" s="158">
        <v>2161.92</v>
      </c>
      <c r="H181" s="160">
        <v>0</v>
      </c>
    </row>
    <row r="182" spans="1:8" s="116" customFormat="1" ht="27" customHeight="1">
      <c r="A182" s="156"/>
      <c r="B182" s="156">
        <v>372</v>
      </c>
      <c r="C182" s="120" t="s">
        <v>262</v>
      </c>
      <c r="D182" s="157"/>
      <c r="E182" s="158"/>
      <c r="F182" s="162">
        <v>236.92</v>
      </c>
      <c r="G182" s="158">
        <v>2161.92</v>
      </c>
      <c r="H182" s="160">
        <v>0</v>
      </c>
    </row>
    <row r="183" spans="1:8" s="116" customFormat="1" ht="27" customHeight="1">
      <c r="A183" s="156"/>
      <c r="B183" s="159">
        <v>3722</v>
      </c>
      <c r="C183" s="125" t="s">
        <v>263</v>
      </c>
      <c r="D183" s="157">
        <v>53082</v>
      </c>
      <c r="E183" s="158"/>
      <c r="F183" s="158">
        <v>236.92</v>
      </c>
      <c r="G183" s="158">
        <v>236.92</v>
      </c>
      <c r="H183" s="160">
        <v>0</v>
      </c>
    </row>
    <row r="184" spans="1:8" s="116" customFormat="1" ht="27" customHeight="1">
      <c r="A184" s="156"/>
      <c r="B184" s="156">
        <v>3</v>
      </c>
      <c r="C184" s="156" t="s">
        <v>169</v>
      </c>
      <c r="D184" s="157">
        <v>55217</v>
      </c>
      <c r="E184" s="158"/>
      <c r="F184" s="158">
        <v>1925</v>
      </c>
      <c r="G184" s="158"/>
      <c r="H184" s="160">
        <v>0</v>
      </c>
    </row>
    <row r="185" spans="1:8" s="116" customFormat="1" ht="27" customHeight="1">
      <c r="A185" s="156"/>
      <c r="B185" s="156">
        <v>37</v>
      </c>
      <c r="C185" s="120" t="s">
        <v>311</v>
      </c>
      <c r="D185" s="157">
        <v>55217</v>
      </c>
      <c r="E185" s="158"/>
      <c r="F185" s="158">
        <v>1925</v>
      </c>
      <c r="G185" s="158"/>
      <c r="H185" s="160">
        <v>0</v>
      </c>
    </row>
    <row r="186" spans="1:8" s="116" customFormat="1" ht="27" customHeight="1">
      <c r="A186" s="156"/>
      <c r="B186" s="159">
        <v>3722</v>
      </c>
      <c r="C186" s="125" t="s">
        <v>263</v>
      </c>
      <c r="D186" s="157">
        <v>55217</v>
      </c>
      <c r="E186" s="158"/>
      <c r="F186" s="158">
        <v>1925</v>
      </c>
      <c r="G186" s="158">
        <v>1925</v>
      </c>
      <c r="H186" s="160">
        <v>0</v>
      </c>
    </row>
    <row r="187" spans="1:8" s="116" customFormat="1" ht="27" customHeight="1">
      <c r="A187" s="156"/>
      <c r="B187" s="156">
        <v>4</v>
      </c>
      <c r="C187" s="120" t="s">
        <v>173</v>
      </c>
      <c r="D187" s="157"/>
      <c r="E187" s="162">
        <v>1000</v>
      </c>
      <c r="F187" s="162">
        <v>1736.92</v>
      </c>
      <c r="G187" s="162">
        <v>3500</v>
      </c>
      <c r="H187" s="160">
        <v>350</v>
      </c>
    </row>
    <row r="188" spans="1:8" s="116" customFormat="1" ht="27" customHeight="1">
      <c r="A188" s="156"/>
      <c r="B188" s="156">
        <v>42</v>
      </c>
      <c r="C188" s="120" t="s">
        <v>172</v>
      </c>
      <c r="D188" s="157"/>
      <c r="E188" s="162">
        <v>1000</v>
      </c>
      <c r="F188" s="162">
        <v>1500</v>
      </c>
      <c r="G188" s="162">
        <v>3500</v>
      </c>
      <c r="H188" s="160">
        <v>350</v>
      </c>
    </row>
    <row r="189" spans="1:8" s="116" customFormat="1" ht="27" customHeight="1">
      <c r="A189" s="156"/>
      <c r="B189" s="156">
        <v>424</v>
      </c>
      <c r="C189" s="120" t="s">
        <v>270</v>
      </c>
      <c r="D189" s="157"/>
      <c r="E189" s="162">
        <v>1000</v>
      </c>
      <c r="F189" s="162">
        <v>1500</v>
      </c>
      <c r="G189" s="162">
        <v>3500</v>
      </c>
      <c r="H189" s="160">
        <v>350</v>
      </c>
    </row>
    <row r="190" spans="1:8" s="116" customFormat="1" ht="27" customHeight="1">
      <c r="A190" s="156"/>
      <c r="B190" s="159">
        <v>4241</v>
      </c>
      <c r="C190" s="125" t="s">
        <v>62</v>
      </c>
      <c r="D190" s="157">
        <v>53082</v>
      </c>
      <c r="E190" s="158">
        <v>1000</v>
      </c>
      <c r="F190" s="158"/>
      <c r="G190" s="158">
        <v>1500</v>
      </c>
      <c r="H190" s="130">
        <f>G190/E190*100</f>
        <v>150</v>
      </c>
    </row>
    <row r="191" spans="1:8" s="116" customFormat="1" ht="27" customHeight="1">
      <c r="A191" s="156"/>
      <c r="B191" s="156">
        <v>4</v>
      </c>
      <c r="C191" s="120" t="s">
        <v>173</v>
      </c>
      <c r="D191" s="157">
        <v>11001</v>
      </c>
      <c r="E191" s="158"/>
      <c r="F191" s="162">
        <v>2000</v>
      </c>
      <c r="G191" s="158"/>
      <c r="H191" s="130">
        <v>0</v>
      </c>
    </row>
    <row r="192" spans="1:8" s="116" customFormat="1" ht="27" customHeight="1">
      <c r="A192" s="156"/>
      <c r="B192" s="156">
        <v>42</v>
      </c>
      <c r="C192" s="120" t="s">
        <v>172</v>
      </c>
      <c r="D192" s="157">
        <v>11001</v>
      </c>
      <c r="E192" s="158"/>
      <c r="F192" s="162">
        <v>2000</v>
      </c>
      <c r="G192" s="158"/>
      <c r="H192" s="130">
        <v>0</v>
      </c>
    </row>
    <row r="193" spans="1:8" s="116" customFormat="1" ht="27" customHeight="1">
      <c r="A193" s="156"/>
      <c r="B193" s="156">
        <v>424</v>
      </c>
      <c r="C193" s="120" t="s">
        <v>270</v>
      </c>
      <c r="D193" s="157">
        <v>11001</v>
      </c>
      <c r="E193" s="158"/>
      <c r="F193" s="162">
        <v>2000</v>
      </c>
      <c r="G193" s="158"/>
      <c r="H193" s="130">
        <v>0</v>
      </c>
    </row>
    <row r="194" spans="1:8" s="116" customFormat="1" ht="27" customHeight="1">
      <c r="A194" s="156"/>
      <c r="B194" s="159">
        <v>4241</v>
      </c>
      <c r="C194" s="125" t="s">
        <v>62</v>
      </c>
      <c r="D194" s="157">
        <v>11001</v>
      </c>
      <c r="E194" s="158"/>
      <c r="F194" s="158">
        <v>2000</v>
      </c>
      <c r="G194" s="158">
        <v>2000</v>
      </c>
      <c r="H194" s="130">
        <v>0</v>
      </c>
    </row>
    <row r="195" spans="1:8" ht="27" customHeight="1">
      <c r="A195" s="164"/>
      <c r="B195" s="165"/>
      <c r="C195" s="164" t="s">
        <v>300</v>
      </c>
      <c r="D195" s="164" t="s">
        <v>297</v>
      </c>
      <c r="E195" s="166"/>
      <c r="F195" s="167"/>
      <c r="G195" s="167"/>
      <c r="H195" s="168"/>
    </row>
    <row r="196" ht="27" customHeight="1">
      <c r="D196" s="102" t="s">
        <v>298</v>
      </c>
    </row>
    <row r="197" ht="27" customHeight="1">
      <c r="D197" s="131" t="s">
        <v>301</v>
      </c>
    </row>
  </sheetData>
  <sheetProtection/>
  <mergeCells count="3">
    <mergeCell ref="B5:C5"/>
    <mergeCell ref="B6:C6"/>
    <mergeCell ref="A4:H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60" r:id="rId1"/>
  <headerFooter alignWithMargins="0">
    <oddFooter>&amp;L&amp;C&amp;R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2022-04-05T09:09:49Z</dcterms:created>
  <dcterms:modified xsi:type="dcterms:W3CDTF">2022-04-05T09:09:51Z</dcterms:modified>
  <cp:category/>
  <cp:version/>
  <cp:contentType/>
  <cp:contentStatus/>
</cp:coreProperties>
</file>